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tudes\Oreges\Traitement_donnees\Bilan_Regional\Valorisation\Publications\Bilan2014_V2016\diffuses\"/>
    </mc:Choice>
  </mc:AlternateContent>
  <workbookProtection workbookPassword="90AD" lockStructure="1"/>
  <bookViews>
    <workbookView xWindow="0" yWindow="0" windowWidth="28800" windowHeight="11835"/>
  </bookViews>
  <sheets>
    <sheet name="Intro" sheetId="5" r:id="rId1"/>
    <sheet name="Meta_prod" sheetId="4" r:id="rId2"/>
    <sheet name="Production" sheetId="2" r:id="rId3"/>
    <sheet name="Consommation" sheetId="3" r:id="rId4"/>
  </sheets>
  <definedNames>
    <definedName name="_xlnm.Print_Area" localSheetId="1">Meta_prod!$1:$30</definedName>
  </definedNames>
  <calcPr calcId="152511"/>
</workbook>
</file>

<file path=xl/calcChain.xml><?xml version="1.0" encoding="utf-8"?>
<calcChain xmlns="http://schemas.openxmlformats.org/spreadsheetml/2006/main">
  <c r="D46" i="2" l="1"/>
  <c r="J29" i="2" l="1"/>
  <c r="J46" i="2" l="1"/>
  <c r="J47" i="2" s="1"/>
  <c r="J11" i="2"/>
  <c r="J12" i="2" s="1"/>
  <c r="I46" i="2"/>
  <c r="I47" i="2"/>
  <c r="I29" i="2"/>
  <c r="I11" i="2"/>
  <c r="I12" i="2"/>
  <c r="E21" i="2"/>
  <c r="F21" i="2"/>
  <c r="G21" i="2"/>
  <c r="H21" i="2"/>
  <c r="D21" i="2"/>
  <c r="I30" i="2"/>
  <c r="H29" i="2"/>
  <c r="H30" i="2"/>
  <c r="F29" i="2"/>
  <c r="F30" i="2"/>
  <c r="G29" i="2"/>
  <c r="G11" i="2"/>
  <c r="G12" i="2" s="1"/>
  <c r="E29" i="2"/>
  <c r="E11" i="2" s="1"/>
  <c r="E12" i="2" s="1"/>
  <c r="E30" i="2"/>
  <c r="D29" i="2"/>
  <c r="D30" i="2" s="1"/>
  <c r="G46" i="2"/>
  <c r="G47" i="2"/>
  <c r="H46" i="2"/>
  <c r="H47" i="2" s="1"/>
  <c r="F46" i="2"/>
  <c r="F47" i="2"/>
  <c r="E46" i="2"/>
  <c r="E47" i="2" s="1"/>
  <c r="D47" i="2"/>
  <c r="G30" i="2"/>
  <c r="F11" i="2"/>
  <c r="F12" i="2"/>
  <c r="H11" i="2"/>
  <c r="H12" i="2"/>
  <c r="D11" i="2" l="1"/>
  <c r="D12" i="2" s="1"/>
  <c r="J30" i="2"/>
</calcChain>
</file>

<file path=xl/sharedStrings.xml><?xml version="1.0" encoding="utf-8"?>
<sst xmlns="http://schemas.openxmlformats.org/spreadsheetml/2006/main" count="320" uniqueCount="163">
  <si>
    <t>produits pétroliers</t>
  </si>
  <si>
    <t>gaz naturel</t>
  </si>
  <si>
    <t>électricité</t>
  </si>
  <si>
    <t>bois</t>
  </si>
  <si>
    <t>unité</t>
  </si>
  <si>
    <t>ktep</t>
  </si>
  <si>
    <t>GWh</t>
  </si>
  <si>
    <t>nucléaire</t>
  </si>
  <si>
    <t>biogaz</t>
  </si>
  <si>
    <t>hydraulique</t>
  </si>
  <si>
    <t>éolien</t>
  </si>
  <si>
    <t>Date de mise à jour</t>
  </si>
  <si>
    <t>Avertissement</t>
  </si>
  <si>
    <t>Source des données</t>
  </si>
  <si>
    <t>Ces données peuvent être réutilisées sous réserve que la source soit clairement explicitée.</t>
  </si>
  <si>
    <t>Production</t>
  </si>
  <si>
    <t>Filière</t>
  </si>
  <si>
    <t>géothermie</t>
  </si>
  <si>
    <t>solaire thermique</t>
  </si>
  <si>
    <t>solaire</t>
  </si>
  <si>
    <t>Nombre d'installations</t>
  </si>
  <si>
    <t>bois énergie</t>
  </si>
  <si>
    <t>en GWh</t>
  </si>
  <si>
    <t>en ktep</t>
  </si>
  <si>
    <t>bois (individuel)</t>
  </si>
  <si>
    <t>thermique fossile (gaz et produits pétroliers)</t>
  </si>
  <si>
    <t>MW</t>
  </si>
  <si>
    <t xml:space="preserve">Production </t>
  </si>
  <si>
    <t xml:space="preserve">Puissance installée </t>
  </si>
  <si>
    <t>Puissance installée</t>
  </si>
  <si>
    <t xml:space="preserve">Surface de capteurs </t>
  </si>
  <si>
    <t>Production d'énergie</t>
  </si>
  <si>
    <t>Consommation d'énergie</t>
  </si>
  <si>
    <t>Résidentiel-tertiaire</t>
  </si>
  <si>
    <t>Transport</t>
  </si>
  <si>
    <t xml:space="preserve">Industrie </t>
  </si>
  <si>
    <t>Agriculture</t>
  </si>
  <si>
    <t>gaz</t>
  </si>
  <si>
    <t>Unité</t>
  </si>
  <si>
    <t>Les données présentées ici peuvent être soumises à corrections, en fonction de l'évolution des méthodologies employées, ou d'une modification des sources de données.</t>
  </si>
  <si>
    <t>Année de référence</t>
  </si>
  <si>
    <t>www.observatoire-energies-centre.org</t>
  </si>
  <si>
    <t>Données disponibles</t>
  </si>
  <si>
    <t>Nombre d'installations valorisant l'électricité</t>
  </si>
  <si>
    <t>déchets (part non renouvelable*)</t>
  </si>
  <si>
    <t>*conformément aux règles européennes, la production électrique ou de chaleur à partir des déchets urbains est comptabilisée pour moitié comme renouvelable.</t>
  </si>
  <si>
    <t>Nombre d'aérogénérateurs</t>
  </si>
  <si>
    <t>déchets (part renouvelable*)</t>
  </si>
  <si>
    <t>NC</t>
  </si>
  <si>
    <t>Production valorisée</t>
  </si>
  <si>
    <t>bois (chaufferies collectives, résidentiel et tertiaire)</t>
  </si>
  <si>
    <t>bois (chaufferies industrielles)</t>
  </si>
  <si>
    <t>Production vendue</t>
  </si>
  <si>
    <t>GWh PCI</t>
  </si>
  <si>
    <t>Total</t>
  </si>
  <si>
    <t>NC. Non communicable (moins de trois entités ou alors une des entités représente plus de 80% du total)</t>
  </si>
  <si>
    <t>Production d'électricité</t>
  </si>
  <si>
    <t>Production de chaleur</t>
  </si>
  <si>
    <t>combustible</t>
  </si>
  <si>
    <t>classique</t>
  </si>
  <si>
    <t>x</t>
  </si>
  <si>
    <t>thermique fossile</t>
  </si>
  <si>
    <t>charbon</t>
  </si>
  <si>
    <t>renouvelable</t>
  </si>
  <si>
    <t xml:space="preserve">bois énergie </t>
  </si>
  <si>
    <t>bois énergie chez le particulier</t>
  </si>
  <si>
    <t>bois énergie dans l'industrie</t>
  </si>
  <si>
    <t>solaire photovoltaïque</t>
  </si>
  <si>
    <t>station d'épuration</t>
  </si>
  <si>
    <t>ordures ménagères</t>
  </si>
  <si>
    <t>industrie</t>
  </si>
  <si>
    <t>N'est pas pris en compte pour le moment</t>
  </si>
  <si>
    <t>agrocarburants</t>
  </si>
  <si>
    <t>chaufferies résidentiel collectif et tertiaire</t>
  </si>
  <si>
    <t>centrales de cogénérations</t>
  </si>
  <si>
    <t>Source de la donnée</t>
  </si>
  <si>
    <t>RTE</t>
  </si>
  <si>
    <t>BEPH</t>
  </si>
  <si>
    <t>déchet (part non renouvelable*)</t>
  </si>
  <si>
    <t>N'est pas pris en compte actuellement</t>
  </si>
  <si>
    <t>Comptabilise l'électricité vendue et  la production thermique valorisée.</t>
  </si>
  <si>
    <t xml:space="preserve">Prend en compte tous les types d'installations </t>
  </si>
  <si>
    <t>Evaluation d'après SOeS</t>
  </si>
  <si>
    <t>D'après ADEME-Sinoé (enquête ITOM)</t>
  </si>
  <si>
    <t>Prend en compte l'ensemble de la très basse énergie, sans distinction par filière.</t>
  </si>
  <si>
    <t>D'après Arbocentre et enquête Oreges sur les réseaux de chaleur**</t>
  </si>
  <si>
    <t>Conditions d'utilisation des données</t>
  </si>
  <si>
    <t>SOeS, RTE</t>
  </si>
  <si>
    <t>oui</t>
  </si>
  <si>
    <t>non</t>
  </si>
  <si>
    <t>précisions</t>
  </si>
  <si>
    <r>
      <t xml:space="preserve">N'est pas pris en compte actuellement. Deux unités de production de biocarburants agrées sont implantée sur le territoire. </t>
    </r>
    <r>
      <rPr>
        <i/>
        <sz val="11"/>
        <color indexed="8"/>
        <rFont val="Trebuchet MS"/>
        <family val="2"/>
      </rPr>
      <t>Les consommations d'agrocarburants incorporés dans les carburants sont comptabilisées dans le bilan de consommation.</t>
    </r>
  </si>
  <si>
    <t>combustible bois</t>
  </si>
  <si>
    <t xml:space="preserve"> combustible biogaz</t>
  </si>
  <si>
    <r>
      <t xml:space="preserve">Les productions dans le secteur agricole sont associées aux productions industrielles pour le moment. </t>
    </r>
    <r>
      <rPr>
        <i/>
        <sz val="11"/>
        <color indexed="8"/>
        <rFont val="Trebuchet MS"/>
        <family val="2"/>
      </rPr>
      <t xml:space="preserve">Les consommations dans le secteur agricole sont prises en compte et distinguées à partir de 2009. </t>
    </r>
  </si>
  <si>
    <t>Pour la production d'énergie:</t>
  </si>
  <si>
    <t>Pour la consommation d'énergie:</t>
  </si>
  <si>
    <t>cogénérations thermique fossile (gaz, produits pétroliers, charbon)</t>
  </si>
  <si>
    <t>pétrole</t>
  </si>
  <si>
    <t>milliers de tonnes</t>
  </si>
  <si>
    <t>Prise en compte dans le bilan de production de l'Oreges</t>
  </si>
  <si>
    <t xml:space="preserve">Extraction de pétrole </t>
  </si>
  <si>
    <t>Correspond à la production nette (production est diminuée de la valeur de la consommation des auxiliaires de la centrale)</t>
  </si>
  <si>
    <t>Seule la production de chaleur thermique fossile dans les réseaux de chaleur est connue. Il n'y a plus d'utilisation de charbon à partir de 2009.</t>
  </si>
  <si>
    <t>Prend également en compte les installations alimentant des réseaux de chaleur</t>
  </si>
  <si>
    <r>
      <t>N'est pas pris en compte actuellement par manque de données fiables régionalisées.</t>
    </r>
    <r>
      <rPr>
        <i/>
        <sz val="11"/>
        <color indexed="8"/>
        <rFont val="Trebuchet MS"/>
        <family val="2"/>
      </rPr>
      <t xml:space="preserve"> L'électricité consommée pour faire fonctionner les pompes à chaleur est  comptabilisée dans le bilan de consommation du secteur résidentiel.</t>
    </r>
  </si>
  <si>
    <r>
      <t>milliers de m</t>
    </r>
    <r>
      <rPr>
        <vertAlign val="superscript"/>
        <sz val="10"/>
        <color indexed="8"/>
        <rFont val="Trebuchet MS"/>
        <family val="2"/>
      </rPr>
      <t>2</t>
    </r>
  </si>
  <si>
    <t xml:space="preserve">GWh </t>
  </si>
  <si>
    <t>autres**</t>
  </si>
  <si>
    <t>Consommation finale* par énergie</t>
  </si>
  <si>
    <t xml:space="preserve">Consommation finale* par secteur et par énergie </t>
  </si>
  <si>
    <t>*Ces consommations ne sont pas corrigées du climat.</t>
  </si>
  <si>
    <t>Production totale d'électricité renouvelable**</t>
  </si>
  <si>
    <t>Production totale de chaleur renouvelable**</t>
  </si>
  <si>
    <t>Puissance raccordée***</t>
  </si>
  <si>
    <t>L'onglet "Meta_prod" présente, par filière, ce qui est comptabilisé et les sources de données.</t>
  </si>
  <si>
    <t>Des choix ont du être faits pour établir ces données, notamment en ce qui concerne les consommations d'énergie.</t>
  </si>
  <si>
    <t>Correspond à la production nette</t>
  </si>
  <si>
    <t>Correspond à l'électricité injectée dans le réseau.</t>
  </si>
  <si>
    <t>Production d'électricité en région Centre-Val de Loire</t>
  </si>
  <si>
    <t>Production d'électricité à partir de source renouvelable en région Centre-Val de Loire</t>
  </si>
  <si>
    <t>Production d'énergie thermique à partir de renouvelable en région Centre-Val de Loire</t>
  </si>
  <si>
    <r>
      <t xml:space="preserve">Tableau de bord de l'énergie </t>
    </r>
    <r>
      <rPr>
        <sz val="20"/>
        <color indexed="49"/>
        <rFont val="Trebuchet MS"/>
        <family val="2"/>
      </rPr>
      <t>en région Centre-Val de Loire</t>
    </r>
  </si>
  <si>
    <t>Consommation finale de la région Centre-Val de Loire</t>
  </si>
  <si>
    <t>Electricité renouvelable**</t>
  </si>
  <si>
    <t>**les totaux ne sont pas exhaustifs pour 2008, 2009 et 2013.</t>
  </si>
  <si>
    <t>*** dont 2,3MW  raccordés en Ile-de-France, à partir de 2011.</t>
  </si>
  <si>
    <t>Production d'électricité totale **</t>
  </si>
  <si>
    <t>Nombre de réacteurs</t>
  </si>
  <si>
    <t>Veuillez consulter le site internet de l'Oreges Centre-Val de Loire pour vous assurer de la prise en compte des dernières données disponibles.</t>
  </si>
  <si>
    <t>Extraction de pétrole en région Centre-Val de Loire</t>
  </si>
  <si>
    <t>La somme des arrondis n'est pas toujours égale à l'arrondi de la somme.</t>
  </si>
  <si>
    <t xml:space="preserve">SOeS, d'après Observ'ER </t>
  </si>
  <si>
    <t>D'après données de la Chambre Régionale d'Agriculture du Centre-Val de Loire et ADEME-Sinoé</t>
  </si>
  <si>
    <t>D'après BRGM, AFPG et SOeS.</t>
  </si>
  <si>
    <t>Il n'y a pas d'extraction de gaz en région Centre-Val de Loire. Il existe cependant 3 sites importants de stockage.</t>
  </si>
  <si>
    <t>Il n'y pas d'extraction de charbon en région Centre-Val de Loire.</t>
  </si>
  <si>
    <t>Les consommations de bois apparaissent (en ktep) dans la partie dédiée à la production. Il n'y a pas de suivi, au sein de l'Oreges, quant au bois effectivement coupé en région Centre-Val de Loire.</t>
  </si>
  <si>
    <t>Il n'y a pas d'opération en région Centre-Val de Loire</t>
  </si>
  <si>
    <t>Veuillez consulter la note méthodologique, disponible sur le site de l'Oreges Centre-Val de Loire, pour connaître les méthodes appliquées et les hypothèses, ainsi que pour les évolutions.</t>
  </si>
  <si>
    <t>D'après ADEME-Sinoé, SOeS, SITA et Véolia</t>
  </si>
  <si>
    <t>ADEME-Sinoé, AFPG, Arbocentre,  BEPH, BRGM, Chambre Régionale d'Agriculture du Centre-Val de Loire,  DREAL Centre-Val de Loire, Observ'ER, RTE, SOeS, CC Collines du Perche, Cofely Services, Dalkia, SODC, Ville de Blois, Ville de Chartres, SITA, Véolia, Via Sèva.</t>
  </si>
  <si>
    <t>pompes à chaleur aérothermiques</t>
  </si>
  <si>
    <t>Prend en compte 50% de la chaleur et de l'électricité vendue.</t>
  </si>
  <si>
    <t>Les quantités de pétrole extraites du sous-sol régional sont accessibles.</t>
  </si>
  <si>
    <t>DREAL Centre-Val de Loire(nombre et puissance installée), RTE (production raccordée)</t>
  </si>
  <si>
    <t>méthanisation agricole</t>
  </si>
  <si>
    <t>Installation de Stockage des déchets non dangereux (ISDND)</t>
  </si>
  <si>
    <t>*Conformément aux règles européennes, la prodution d'énergie électrique ou de chaleur à partir de déchets urbains est comptabilisée pour moitié comme renouvelable.</t>
  </si>
  <si>
    <t>Le bilan comptabilise 50% de l'électricité totale vendue. La chaleur non renouvelable est prise en compte dans le mix énergétique global des réseaux de chaleur.</t>
  </si>
  <si>
    <t>La production correspond à ce qui est raccordé en région, la puissance correpond à la puissance des éoliennes effectivement installées sur le territoire.</t>
  </si>
  <si>
    <t>Bilan pour l'année de référence 2014</t>
  </si>
  <si>
    <t>Source des données: données arrêtées le 31/12/2016 par l'Oreges Centre-Val de Loire</t>
  </si>
  <si>
    <t>Données arrêtées le 31/12/16 par l'Oreges Centre-Val de Loire</t>
  </si>
  <si>
    <t>**correspond aux autres combustibles utilisés dans l'industrie, comme le charbon ou autres combustibles spéciaux.</t>
  </si>
  <si>
    <t>Correspond à l'évolution nationale</t>
  </si>
  <si>
    <t>Les trois installations produisant de l'électricité à partir de bois sont comptabilisées à partir de 2014.</t>
  </si>
  <si>
    <t>Estimations d'après données RTE et Oreges</t>
  </si>
  <si>
    <t>Il n'y a pas d'injection de biogaz dans le réseau avant 2016 en région Centre-Val de Loire.</t>
  </si>
  <si>
    <t>**Source des données: ADEME-Sinoé, CC Collines du Perche, Dalkia, Engie Cofely, SODC, Ville de Blois, Ville de Chartres, Via Sèva</t>
  </si>
  <si>
    <t>Arbocentre, Agreste, CPDP, CFBP, CITEPA, INSEE, GRTgaz, GRDF, GrD GEDIA, RTE, SOeS, ADEME-Sinoé, CC Collines du Perche, Dalkia, Engie Cofely, SODC, Ville de Blois, Ville de Chartres, Via Sèva.</t>
  </si>
  <si>
    <t>d'après les données ADEME-Sinoé, AFPG, Arbocentre, BEPH, BRGM, Chambre Régionale d'Agriculture du Centre-Val de Loire,  DREAL Centre-Val de Loire, Observ'ER, RTE, SOeS, CC Collines du Perche, Engie Cofely, Dalkia, SODC, Ville de Blois, Ville de Chartres, SITA, Véolia, Via Sèva.</t>
  </si>
  <si>
    <t>d'après les données Arbocentre, Agreste, CPDP, CFBP, INSEE, GRTgaz, GRDF, GrD GEDIA, RTE, SOeS, ADEME-Sinoé, CC Collines du Perche, Engie Cofely, Dalkia, SODC, Ville de Blois, Ville de Chartres, Via Sèva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</si>
</sst>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\-mmm\-yy;@"/>
    <numFmt numFmtId="165" formatCode="#,##0.0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0"/>
      <name val="Trebuchet MS"/>
      <family val="2"/>
    </font>
    <font>
      <i/>
      <sz val="11"/>
      <color indexed="8"/>
      <name val="Trebuchet MS"/>
      <family val="2"/>
    </font>
    <font>
      <vertAlign val="superscript"/>
      <sz val="10"/>
      <color indexed="8"/>
      <name val="Trebuchet MS"/>
      <family val="2"/>
    </font>
    <font>
      <sz val="20"/>
      <color indexed="49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i/>
      <sz val="10"/>
      <name val="Trebuchet MS"/>
      <family val="2"/>
    </font>
    <font>
      <sz val="16"/>
      <name val="Trebuchet MS"/>
      <family val="2"/>
    </font>
    <font>
      <u/>
      <sz val="11"/>
      <color theme="10"/>
      <name val="Calibri"/>
      <family val="2"/>
      <scheme val="minor"/>
    </font>
    <font>
      <sz val="10"/>
      <color theme="1"/>
      <name val="Trebuchet MS"/>
      <family val="2"/>
    </font>
    <font>
      <sz val="10"/>
      <color theme="1" tint="0.499984740745262"/>
      <name val="Trebuchet MS"/>
      <family val="2"/>
    </font>
    <font>
      <sz val="10"/>
      <color rgb="FF004E5E"/>
      <name val="Trebuchet MS"/>
      <family val="2"/>
    </font>
    <font>
      <sz val="10"/>
      <color theme="0" tint="-0.499984740745262"/>
      <name val="Trebuchet MS"/>
      <family val="2"/>
    </font>
    <font>
      <sz val="16"/>
      <color theme="1"/>
      <name val="Trebuchet MS"/>
      <family val="2"/>
    </font>
    <font>
      <sz val="11"/>
      <color theme="1"/>
      <name val="Trebuchet MS"/>
      <family val="2"/>
    </font>
    <font>
      <i/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74BA76"/>
      <name val="Trebuchet MS"/>
      <family val="2"/>
    </font>
    <font>
      <sz val="20"/>
      <color rgb="FF004E5E"/>
      <name val="Trebuchet MS"/>
      <family val="2"/>
    </font>
    <font>
      <b/>
      <sz val="10"/>
      <color theme="1"/>
      <name val="Trebuchet MS"/>
      <family val="2"/>
    </font>
    <font>
      <u/>
      <sz val="11"/>
      <color theme="10"/>
      <name val="Trebuchet MS"/>
      <family val="2"/>
    </font>
    <font>
      <i/>
      <sz val="11"/>
      <color theme="1"/>
      <name val="Trebuchet MS"/>
      <family val="2"/>
    </font>
    <font>
      <sz val="11"/>
      <color theme="0" tint="-0.499984740745262"/>
      <name val="Trebuchet MS"/>
      <family val="2"/>
    </font>
    <font>
      <sz val="11"/>
      <color rgb="FF004E5E"/>
      <name val="Trebuchet MS"/>
      <family val="2"/>
    </font>
    <font>
      <b/>
      <sz val="11"/>
      <color theme="1"/>
      <name val="Trebuchet MS"/>
      <family val="2"/>
    </font>
    <font>
      <i/>
      <sz val="11"/>
      <color rgb="FF004E5E"/>
      <name val="Trebuchet MS"/>
      <family val="2"/>
    </font>
    <font>
      <i/>
      <u/>
      <sz val="11"/>
      <color theme="10"/>
      <name val="Trebuchet MS"/>
      <family val="2"/>
    </font>
    <font>
      <b/>
      <sz val="11"/>
      <color rgb="FF74BA76"/>
      <name val="Trebuchet MS"/>
      <family val="2"/>
    </font>
    <font>
      <sz val="10"/>
      <color rgb="FF7030A0"/>
      <name val="Trebuchet MS"/>
      <family val="2"/>
    </font>
    <font>
      <b/>
      <sz val="12"/>
      <color theme="0"/>
      <name val="Trebuchet MS"/>
      <family val="2"/>
    </font>
    <font>
      <b/>
      <sz val="11"/>
      <color theme="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A7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E5E"/>
        <bgColor indexed="64"/>
      </patternFill>
    </fill>
  </fills>
  <borders count="2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3">
    <xf numFmtId="0" fontId="0" fillId="0" borderId="0" xfId="0"/>
    <xf numFmtId="0" fontId="11" fillId="2" borderId="1" xfId="0" applyFont="1" applyFill="1" applyBorder="1"/>
    <xf numFmtId="3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/>
    <xf numFmtId="0" fontId="11" fillId="2" borderId="0" xfId="0" applyFont="1" applyFill="1"/>
    <xf numFmtId="3" fontId="11" fillId="2" borderId="1" xfId="0" applyNumberFormat="1" applyFont="1" applyFill="1" applyBorder="1" applyAlignment="1">
      <alignment horizontal="left"/>
    </xf>
    <xf numFmtId="0" fontId="13" fillId="2" borderId="0" xfId="0" applyFont="1" applyFill="1"/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4" fillId="2" borderId="1" xfId="0" applyFont="1" applyFill="1" applyBorder="1"/>
    <xf numFmtId="0" fontId="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Alignment="1">
      <alignment wrapText="1"/>
    </xf>
    <xf numFmtId="0" fontId="15" fillId="2" borderId="0" xfId="0" applyFont="1" applyFill="1"/>
    <xf numFmtId="0" fontId="16" fillId="2" borderId="0" xfId="0" applyFont="1" applyFill="1"/>
    <xf numFmtId="3" fontId="11" fillId="2" borderId="1" xfId="0" applyNumberFormat="1" applyFont="1" applyFill="1" applyBorder="1" applyAlignment="1">
      <alignment horizontal="center" wrapText="1"/>
    </xf>
    <xf numFmtId="0" fontId="17" fillId="2" borderId="0" xfId="0" applyFont="1" applyFill="1"/>
    <xf numFmtId="0" fontId="19" fillId="2" borderId="1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" fillId="2" borderId="2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1" fillId="2" borderId="2" xfId="0" applyFont="1" applyFill="1" applyBorder="1" applyAlignment="1">
      <alignment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/>
    </xf>
    <xf numFmtId="0" fontId="22" fillId="2" borderId="0" xfId="1" applyFont="1" applyFill="1"/>
    <xf numFmtId="0" fontId="23" fillId="2" borderId="0" xfId="0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wrapText="1"/>
    </xf>
    <xf numFmtId="0" fontId="16" fillId="2" borderId="3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3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right" vertical="center" wrapText="1"/>
    </xf>
    <xf numFmtId="0" fontId="27" fillId="2" borderId="4" xfId="0" applyFont="1" applyFill="1" applyBorder="1" applyAlignment="1">
      <alignment horizontal="right" vertical="center"/>
    </xf>
    <xf numFmtId="0" fontId="28" fillId="2" borderId="0" xfId="1" applyFont="1" applyFill="1"/>
    <xf numFmtId="0" fontId="26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horizontal="left"/>
    </xf>
    <xf numFmtId="0" fontId="7" fillId="2" borderId="0" xfId="0" applyFont="1" applyFill="1"/>
    <xf numFmtId="0" fontId="29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3" fontId="30" fillId="2" borderId="2" xfId="0" applyNumberFormat="1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horizontal="left"/>
    </xf>
    <xf numFmtId="3" fontId="26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0" fontId="9" fillId="2" borderId="0" xfId="0" applyFont="1" applyFill="1"/>
    <xf numFmtId="0" fontId="16" fillId="4" borderId="1" xfId="0" applyFont="1" applyFill="1" applyBorder="1" applyAlignment="1">
      <alignment horizontal="left" vertical="center"/>
    </xf>
    <xf numFmtId="3" fontId="11" fillId="2" borderId="0" xfId="0" applyNumberFormat="1" applyFont="1" applyFill="1"/>
    <xf numFmtId="0" fontId="16" fillId="2" borderId="1" xfId="0" applyFont="1" applyFill="1" applyBorder="1" applyAlignment="1">
      <alignment horizontal="left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3" fontId="21" fillId="4" borderId="2" xfId="0" applyNumberFormat="1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165" fontId="21" fillId="4" borderId="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16" fillId="0" borderId="1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" fillId="2" borderId="0" xfId="0" applyFont="1" applyFill="1" applyBorder="1" applyAlignment="1"/>
    <xf numFmtId="0" fontId="29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wrapText="1"/>
    </xf>
    <xf numFmtId="0" fontId="26" fillId="2" borderId="4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25" xfId="0" applyFont="1" applyFill="1" applyBorder="1" applyAlignment="1">
      <alignment horizontal="center" vertical="center" wrapText="1"/>
    </xf>
    <xf numFmtId="0" fontId="32" fillId="5" borderId="16" xfId="0" applyFont="1" applyFill="1" applyBorder="1" applyAlignment="1">
      <alignment horizontal="center" vertical="center" wrapText="1"/>
    </xf>
    <xf numFmtId="0" fontId="32" fillId="5" borderId="2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/>
    </xf>
    <xf numFmtId="0" fontId="21" fillId="2" borderId="23" xfId="0" applyFont="1" applyFill="1" applyBorder="1" applyAlignment="1">
      <alignment horizontal="left" vertical="center"/>
    </xf>
    <xf numFmtId="0" fontId="21" fillId="2" borderId="24" xfId="0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31" fillId="5" borderId="11" xfId="0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3" fontId="26" fillId="2" borderId="4" xfId="0" applyNumberFormat="1" applyFont="1" applyFill="1" applyBorder="1" applyAlignment="1">
      <alignment horizontal="center" vertical="center" wrapText="1"/>
    </xf>
    <xf numFmtId="3" fontId="26" fillId="2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0</xdr:col>
      <xdr:colOff>1924050</xdr:colOff>
      <xdr:row>1</xdr:row>
      <xdr:rowOff>152400</xdr:rowOff>
    </xdr:to>
    <xdr:pic>
      <xdr:nvPicPr>
        <xdr:cNvPr id="1029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17811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ire-energies-centre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abSelected="1" zoomScale="85" zoomScaleNormal="85" workbookViewId="0">
      <selection activeCell="B4" sqref="B4"/>
    </sheetView>
  </sheetViews>
  <sheetFormatPr baseColWidth="10" defaultColWidth="0" defaultRowHeight="21" customHeight="1" zeroHeight="1" x14ac:dyDescent="0.35"/>
  <cols>
    <col min="1" max="1" width="35" style="13" customWidth="1"/>
    <col min="2" max="2" width="46.140625" style="13" customWidth="1"/>
    <col min="3" max="3" width="28.42578125" style="13" bestFit="1" customWidth="1"/>
    <col min="4" max="4" width="4.140625" style="13" customWidth="1"/>
    <col min="5" max="16" width="11.42578125" style="13" customWidth="1"/>
    <col min="17" max="16384" width="0" style="13" hidden="1"/>
  </cols>
  <sheetData>
    <row r="1" spans="1:256" ht="79.5" customHeight="1" x14ac:dyDescent="0.35"/>
    <row r="2" spans="1:256" ht="27.75" x14ac:dyDescent="0.45">
      <c r="B2" s="18" t="s">
        <v>122</v>
      </c>
    </row>
    <row r="3" spans="1:256" x14ac:dyDescent="0.35"/>
    <row r="4" spans="1:256" x14ac:dyDescent="0.35">
      <c r="B4" s="27"/>
      <c r="C4" s="14"/>
      <c r="D4" s="14"/>
      <c r="E4" s="14"/>
      <c r="F4" s="14"/>
      <c r="G4" s="14"/>
      <c r="H4" s="14"/>
      <c r="I4" s="14"/>
      <c r="J4" s="14"/>
    </row>
    <row r="5" spans="1:256" x14ac:dyDescent="0.35">
      <c r="B5" s="14" t="s">
        <v>42</v>
      </c>
      <c r="C5" s="27" t="s">
        <v>31</v>
      </c>
      <c r="D5" s="14"/>
      <c r="E5" s="14"/>
      <c r="F5" s="14"/>
      <c r="G5" s="14"/>
      <c r="H5" s="14"/>
      <c r="I5" s="14"/>
      <c r="J5" s="14"/>
    </row>
    <row r="6" spans="1:256" x14ac:dyDescent="0.35">
      <c r="C6" s="27" t="s">
        <v>32</v>
      </c>
      <c r="D6" s="14"/>
      <c r="E6" s="14"/>
      <c r="F6" s="14"/>
      <c r="G6" s="14"/>
      <c r="H6" s="14"/>
      <c r="I6" s="14"/>
      <c r="J6" s="14"/>
    </row>
    <row r="7" spans="1:256" x14ac:dyDescent="0.35">
      <c r="C7" s="46" t="s">
        <v>115</v>
      </c>
      <c r="D7" s="14"/>
      <c r="E7" s="14"/>
      <c r="F7" s="14"/>
      <c r="G7" s="14"/>
      <c r="H7" s="14"/>
      <c r="I7" s="14"/>
      <c r="J7" s="14"/>
    </row>
    <row r="8" spans="1:256" x14ac:dyDescent="0.35">
      <c r="C8" s="46"/>
      <c r="D8" s="14"/>
      <c r="E8" s="14"/>
      <c r="F8" s="14"/>
      <c r="G8" s="14"/>
      <c r="H8" s="14"/>
      <c r="I8" s="14"/>
      <c r="J8" s="14"/>
    </row>
    <row r="9" spans="1:256" x14ac:dyDescent="0.35">
      <c r="B9" s="14" t="s">
        <v>11</v>
      </c>
      <c r="C9" s="48">
        <v>42735</v>
      </c>
      <c r="D9" s="49" t="s">
        <v>151</v>
      </c>
      <c r="E9" s="49"/>
      <c r="F9" s="14"/>
      <c r="G9" s="14"/>
      <c r="H9" s="14"/>
      <c r="I9" s="14"/>
      <c r="J9" s="14"/>
    </row>
    <row r="10" spans="1:256" x14ac:dyDescent="0.35">
      <c r="B10" s="14"/>
      <c r="C10" s="48"/>
      <c r="D10" s="49"/>
      <c r="E10" s="49"/>
      <c r="F10" s="14"/>
      <c r="G10" s="14"/>
      <c r="H10" s="14"/>
      <c r="I10" s="14"/>
      <c r="J10" s="14"/>
    </row>
    <row r="11" spans="1:256" x14ac:dyDescent="0.35">
      <c r="B11" s="14" t="s">
        <v>12</v>
      </c>
      <c r="C11" s="14" t="s">
        <v>116</v>
      </c>
      <c r="E11" s="14"/>
      <c r="F11" s="14"/>
      <c r="G11" s="14"/>
    </row>
    <row r="12" spans="1:256" s="68" customFormat="1" ht="33" customHeight="1" x14ac:dyDescent="0.35">
      <c r="A12" s="13"/>
      <c r="B12" s="13"/>
      <c r="C12" s="78" t="s">
        <v>139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x14ac:dyDescent="0.35">
      <c r="C13" s="14"/>
      <c r="D13" s="14"/>
      <c r="F13" s="14"/>
      <c r="G13" s="14"/>
    </row>
    <row r="14" spans="1:256" ht="40.5" customHeight="1" x14ac:dyDescent="0.35">
      <c r="B14" s="14" t="s">
        <v>13</v>
      </c>
      <c r="C14" s="58" t="s">
        <v>95</v>
      </c>
      <c r="D14" s="59"/>
      <c r="E14" s="77" t="s">
        <v>141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256" ht="47.25" customHeight="1" x14ac:dyDescent="0.35">
      <c r="B15" s="14"/>
      <c r="C15" s="58" t="s">
        <v>96</v>
      </c>
      <c r="D15" s="59"/>
      <c r="E15" s="77" t="s">
        <v>160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60"/>
    </row>
    <row r="16" spans="1:256" x14ac:dyDescent="0.35">
      <c r="D16" s="14"/>
      <c r="E16" s="14"/>
      <c r="F16" s="14"/>
      <c r="G16" s="14"/>
    </row>
    <row r="17" spans="2:7" x14ac:dyDescent="0.35">
      <c r="B17" s="14" t="s">
        <v>86</v>
      </c>
      <c r="C17" s="14" t="s">
        <v>14</v>
      </c>
      <c r="D17" s="14"/>
      <c r="E17" s="14"/>
      <c r="F17" s="14"/>
      <c r="G17" s="14"/>
    </row>
    <row r="18" spans="2:7" x14ac:dyDescent="0.35">
      <c r="C18" s="14"/>
      <c r="D18" s="14"/>
      <c r="E18" s="28"/>
      <c r="F18" s="28"/>
      <c r="G18" s="28"/>
    </row>
    <row r="19" spans="2:7" x14ac:dyDescent="0.35">
      <c r="C19" s="47" t="s">
        <v>39</v>
      </c>
      <c r="D19" s="28"/>
      <c r="E19" s="14"/>
      <c r="F19" s="14"/>
      <c r="G19" s="14"/>
    </row>
    <row r="20" spans="2:7" x14ac:dyDescent="0.35">
      <c r="C20" s="14" t="s">
        <v>129</v>
      </c>
      <c r="D20" s="14"/>
      <c r="E20" s="14"/>
      <c r="F20" s="14"/>
      <c r="G20" s="14"/>
    </row>
    <row r="21" spans="2:7" x14ac:dyDescent="0.35">
      <c r="C21" s="27" t="s">
        <v>41</v>
      </c>
      <c r="D21" s="14"/>
    </row>
    <row r="22" spans="2:7" x14ac:dyDescent="0.35"/>
    <row r="23" spans="2:7" ht="21" customHeight="1" x14ac:dyDescent="0.35"/>
    <row r="24" spans="2:7" ht="21" customHeight="1" x14ac:dyDescent="0.35"/>
    <row r="25" spans="2:7" ht="21" customHeight="1" x14ac:dyDescent="0.35"/>
  </sheetData>
  <sheetProtection algorithmName="SHA-512" hashValue="9LqH/UpVaQuWk/a5riBa5sfYcXEXjYAIL8bCSWTrsoNTicU0o48oKGaCNKmeHAlN+PJ0neB4UnoPLJAS461XbQ==" saltValue="Gkem6nUsfx0tfRN8n1HgKQ==" spinCount="100000" sheet="1" objects="1" scenarios="1"/>
  <mergeCells count="3">
    <mergeCell ref="E14:P14"/>
    <mergeCell ref="E15:O15"/>
    <mergeCell ref="C12:IV12"/>
  </mergeCells>
  <hyperlinks>
    <hyperlink ref="C5" location="Production!A1" display="Production d'énergie"/>
    <hyperlink ref="C6" location="Consommation!A1" display="Consommation d'énergie"/>
    <hyperlink ref="C21" r:id="rId1"/>
    <hyperlink ref="C7" location="Meta_prod!A1" display="L'onglet Meta_prod présente, par filière, ce qui est comptabilisé et les sources de données."/>
  </hyperlinks>
  <pageMargins left="0.7" right="0.7" top="0.75" bottom="0.75" header="0.3" footer="0.3"/>
  <pageSetup paperSize="9" scale="52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1" sqref="H11"/>
    </sheetView>
  </sheetViews>
  <sheetFormatPr baseColWidth="10" defaultColWidth="0" defaultRowHeight="19.5" customHeight="1" zeroHeight="1" x14ac:dyDescent="0.3"/>
  <cols>
    <col min="1" max="1" width="14.42578125" style="14" customWidth="1"/>
    <col min="2" max="2" width="11.42578125" style="14" customWidth="1"/>
    <col min="3" max="3" width="36.7109375" style="14" customWidth="1"/>
    <col min="4" max="4" width="20.42578125" style="14" customWidth="1"/>
    <col min="5" max="5" width="14" style="14" customWidth="1"/>
    <col min="6" max="6" width="16.7109375" style="14" customWidth="1"/>
    <col min="7" max="8" width="11.42578125" style="14" customWidth="1"/>
    <col min="9" max="9" width="81.28515625" style="14" customWidth="1"/>
    <col min="10" max="10" width="74.42578125" style="14" customWidth="1"/>
    <col min="11" max="16384" width="0" style="14" hidden="1"/>
  </cols>
  <sheetData>
    <row r="1" spans="1:10" ht="19.5" customHeight="1" x14ac:dyDescent="0.3">
      <c r="A1" s="82" t="s">
        <v>16</v>
      </c>
      <c r="B1" s="83"/>
      <c r="C1" s="84"/>
      <c r="D1" s="79" t="s">
        <v>56</v>
      </c>
      <c r="E1" s="79" t="s">
        <v>57</v>
      </c>
      <c r="F1" s="81" t="s">
        <v>58</v>
      </c>
      <c r="G1" s="88" t="s">
        <v>100</v>
      </c>
      <c r="H1" s="89"/>
      <c r="I1" s="90"/>
      <c r="J1" s="81" t="s">
        <v>75</v>
      </c>
    </row>
    <row r="2" spans="1:10" ht="19.5" customHeight="1" x14ac:dyDescent="0.3">
      <c r="A2" s="85"/>
      <c r="B2" s="86"/>
      <c r="C2" s="87"/>
      <c r="D2" s="80"/>
      <c r="E2" s="80"/>
      <c r="F2" s="81"/>
      <c r="G2" s="38" t="s">
        <v>88</v>
      </c>
      <c r="H2" s="38" t="s">
        <v>89</v>
      </c>
      <c r="I2" s="39" t="s">
        <v>90</v>
      </c>
      <c r="J2" s="81"/>
    </row>
    <row r="3" spans="1:10" ht="33.75" customHeight="1" x14ac:dyDescent="0.3">
      <c r="A3" s="93" t="s">
        <v>59</v>
      </c>
      <c r="B3" s="96" t="s">
        <v>7</v>
      </c>
      <c r="C3" s="96"/>
      <c r="D3" s="29" t="s">
        <v>60</v>
      </c>
      <c r="E3" s="29"/>
      <c r="F3" s="29"/>
      <c r="G3" s="29" t="s">
        <v>60</v>
      </c>
      <c r="H3" s="29"/>
      <c r="I3" s="32" t="s">
        <v>102</v>
      </c>
      <c r="J3" s="35" t="s">
        <v>76</v>
      </c>
    </row>
    <row r="4" spans="1:10" ht="27.75" customHeight="1" x14ac:dyDescent="0.3">
      <c r="A4" s="94"/>
      <c r="B4" s="97" t="s">
        <v>61</v>
      </c>
      <c r="C4" s="98" t="s">
        <v>97</v>
      </c>
      <c r="D4" s="29" t="s">
        <v>60</v>
      </c>
      <c r="E4" s="29"/>
      <c r="F4" s="29"/>
      <c r="G4" s="29" t="s">
        <v>60</v>
      </c>
      <c r="H4" s="29"/>
      <c r="I4" s="32"/>
      <c r="J4" s="35" t="s">
        <v>76</v>
      </c>
    </row>
    <row r="5" spans="1:10" ht="29.25" customHeight="1" x14ac:dyDescent="0.3">
      <c r="A5" s="94"/>
      <c r="B5" s="97"/>
      <c r="C5" s="99"/>
      <c r="D5" s="29"/>
      <c r="E5" s="29" t="s">
        <v>60</v>
      </c>
      <c r="F5" s="29"/>
      <c r="G5" s="29"/>
      <c r="H5" s="29" t="s">
        <v>60</v>
      </c>
      <c r="I5" s="32" t="s">
        <v>103</v>
      </c>
      <c r="J5" s="35"/>
    </row>
    <row r="6" spans="1:10" ht="30.75" customHeight="1" x14ac:dyDescent="0.3">
      <c r="A6" s="94"/>
      <c r="B6" s="97"/>
      <c r="C6" s="45" t="s">
        <v>98</v>
      </c>
      <c r="D6" s="29"/>
      <c r="E6" s="29"/>
      <c r="F6" s="29" t="s">
        <v>60</v>
      </c>
      <c r="G6" s="29" t="s">
        <v>60</v>
      </c>
      <c r="H6" s="29"/>
      <c r="I6" s="33" t="s">
        <v>144</v>
      </c>
      <c r="J6" s="35" t="s">
        <v>77</v>
      </c>
    </row>
    <row r="7" spans="1:10" ht="39" customHeight="1" x14ac:dyDescent="0.3">
      <c r="A7" s="94"/>
      <c r="B7" s="97"/>
      <c r="C7" s="45" t="s">
        <v>37</v>
      </c>
      <c r="D7" s="29"/>
      <c r="E7" s="29"/>
      <c r="F7" s="29" t="s">
        <v>60</v>
      </c>
      <c r="G7" s="29" t="s">
        <v>60</v>
      </c>
      <c r="H7" s="29"/>
      <c r="I7" s="32" t="s">
        <v>135</v>
      </c>
      <c r="J7" s="61"/>
    </row>
    <row r="8" spans="1:10" ht="24.75" customHeight="1" x14ac:dyDescent="0.3">
      <c r="A8" s="94"/>
      <c r="B8" s="97"/>
      <c r="C8" s="45" t="s">
        <v>62</v>
      </c>
      <c r="D8" s="29"/>
      <c r="E8" s="29"/>
      <c r="F8" s="29" t="s">
        <v>60</v>
      </c>
      <c r="G8" s="29" t="s">
        <v>60</v>
      </c>
      <c r="H8" s="29"/>
      <c r="I8" s="33" t="s">
        <v>136</v>
      </c>
      <c r="J8" s="61"/>
    </row>
    <row r="9" spans="1:10" ht="39.75" customHeight="1" x14ac:dyDescent="0.3">
      <c r="A9" s="95"/>
      <c r="B9" s="100" t="s">
        <v>78</v>
      </c>
      <c r="C9" s="101"/>
      <c r="D9" s="29" t="s">
        <v>60</v>
      </c>
      <c r="E9" s="29" t="s">
        <v>60</v>
      </c>
      <c r="F9" s="29"/>
      <c r="G9" s="29" t="s">
        <v>60</v>
      </c>
      <c r="H9" s="29"/>
      <c r="I9" s="33" t="s">
        <v>149</v>
      </c>
      <c r="J9" s="35" t="s">
        <v>83</v>
      </c>
    </row>
    <row r="10" spans="1:10" ht="19.5" customHeight="1" x14ac:dyDescent="0.3">
      <c r="A10" s="93" t="s">
        <v>63</v>
      </c>
      <c r="B10" s="100" t="s">
        <v>9</v>
      </c>
      <c r="C10" s="101"/>
      <c r="D10" s="29" t="s">
        <v>60</v>
      </c>
      <c r="E10" s="29"/>
      <c r="F10" s="29"/>
      <c r="G10" s="29" t="s">
        <v>60</v>
      </c>
      <c r="H10" s="29"/>
      <c r="I10" s="33" t="s">
        <v>117</v>
      </c>
      <c r="J10" s="35" t="s">
        <v>76</v>
      </c>
    </row>
    <row r="11" spans="1:10" ht="30" customHeight="1" x14ac:dyDescent="0.3">
      <c r="A11" s="94"/>
      <c r="B11" s="100" t="s">
        <v>10</v>
      </c>
      <c r="C11" s="101"/>
      <c r="D11" s="29" t="s">
        <v>60</v>
      </c>
      <c r="E11" s="29"/>
      <c r="F11" s="29"/>
      <c r="G11" s="29" t="s">
        <v>60</v>
      </c>
      <c r="H11" s="29"/>
      <c r="I11" s="33" t="s">
        <v>150</v>
      </c>
      <c r="J11" s="63" t="s">
        <v>145</v>
      </c>
    </row>
    <row r="12" spans="1:10" ht="19.5" customHeight="1" x14ac:dyDescent="0.3">
      <c r="A12" s="94"/>
      <c r="B12" s="97" t="s">
        <v>64</v>
      </c>
      <c r="C12" s="37" t="s">
        <v>65</v>
      </c>
      <c r="D12" s="29"/>
      <c r="E12" s="29" t="s">
        <v>60</v>
      </c>
      <c r="F12" s="29"/>
      <c r="G12" s="29" t="s">
        <v>60</v>
      </c>
      <c r="H12" s="29"/>
      <c r="I12" s="33" t="s">
        <v>155</v>
      </c>
      <c r="J12" s="36" t="s">
        <v>82</v>
      </c>
    </row>
    <row r="13" spans="1:10" ht="33" customHeight="1" x14ac:dyDescent="0.3">
      <c r="A13" s="94"/>
      <c r="B13" s="97"/>
      <c r="C13" s="37" t="s">
        <v>73</v>
      </c>
      <c r="D13" s="29"/>
      <c r="E13" s="29" t="s">
        <v>60</v>
      </c>
      <c r="F13" s="29"/>
      <c r="G13" s="29" t="s">
        <v>60</v>
      </c>
      <c r="H13" s="29"/>
      <c r="I13" s="34" t="s">
        <v>104</v>
      </c>
      <c r="J13" s="91" t="s">
        <v>85</v>
      </c>
    </row>
    <row r="14" spans="1:10" ht="47.25" customHeight="1" x14ac:dyDescent="0.3">
      <c r="A14" s="94"/>
      <c r="B14" s="97"/>
      <c r="C14" s="37" t="s">
        <v>66</v>
      </c>
      <c r="D14" s="29"/>
      <c r="E14" s="29" t="s">
        <v>60</v>
      </c>
      <c r="F14" s="29"/>
      <c r="G14" s="29" t="s">
        <v>60</v>
      </c>
      <c r="H14" s="29"/>
      <c r="I14" s="33" t="s">
        <v>94</v>
      </c>
      <c r="J14" s="92"/>
    </row>
    <row r="15" spans="1:10" ht="49.5" customHeight="1" x14ac:dyDescent="0.3">
      <c r="A15" s="94"/>
      <c r="B15" s="97"/>
      <c r="C15" s="37" t="s">
        <v>74</v>
      </c>
      <c r="D15" s="29" t="s">
        <v>60</v>
      </c>
      <c r="E15" s="29"/>
      <c r="F15" s="29"/>
      <c r="G15" s="29" t="s">
        <v>60</v>
      </c>
      <c r="H15" s="29"/>
      <c r="I15" s="33" t="s">
        <v>156</v>
      </c>
      <c r="J15" s="72" t="s">
        <v>157</v>
      </c>
    </row>
    <row r="16" spans="1:10" ht="50.25" customHeight="1" x14ac:dyDescent="0.3">
      <c r="A16" s="94"/>
      <c r="B16" s="97"/>
      <c r="C16" s="44" t="s">
        <v>92</v>
      </c>
      <c r="D16" s="29"/>
      <c r="E16" s="29"/>
      <c r="F16" s="29" t="s">
        <v>60</v>
      </c>
      <c r="G16" s="29"/>
      <c r="H16" s="29" t="s">
        <v>60</v>
      </c>
      <c r="I16" s="33" t="s">
        <v>137</v>
      </c>
      <c r="J16" s="61"/>
    </row>
    <row r="17" spans="1:10" ht="19.5" customHeight="1" x14ac:dyDescent="0.3">
      <c r="A17" s="94"/>
      <c r="B17" s="96" t="s">
        <v>19</v>
      </c>
      <c r="C17" s="37" t="s">
        <v>67</v>
      </c>
      <c r="D17" s="29" t="s">
        <v>60</v>
      </c>
      <c r="E17" s="29"/>
      <c r="F17" s="29"/>
      <c r="G17" s="29" t="s">
        <v>60</v>
      </c>
      <c r="H17" s="29"/>
      <c r="I17" s="33" t="s">
        <v>118</v>
      </c>
      <c r="J17" s="35" t="s">
        <v>87</v>
      </c>
    </row>
    <row r="18" spans="1:10" ht="19.5" customHeight="1" x14ac:dyDescent="0.3">
      <c r="A18" s="94"/>
      <c r="B18" s="96"/>
      <c r="C18" s="37" t="s">
        <v>18</v>
      </c>
      <c r="D18" s="29"/>
      <c r="E18" s="29" t="s">
        <v>60</v>
      </c>
      <c r="F18" s="29"/>
      <c r="G18" s="29" t="s">
        <v>60</v>
      </c>
      <c r="H18" s="29"/>
      <c r="I18" s="33" t="s">
        <v>81</v>
      </c>
      <c r="J18" s="35" t="s">
        <v>132</v>
      </c>
    </row>
    <row r="19" spans="1:10" ht="32.25" customHeight="1" x14ac:dyDescent="0.3">
      <c r="A19" s="94"/>
      <c r="B19" s="102" t="s">
        <v>8</v>
      </c>
      <c r="C19" s="37" t="s">
        <v>146</v>
      </c>
      <c r="D19" s="29" t="s">
        <v>60</v>
      </c>
      <c r="E19" s="29" t="s">
        <v>60</v>
      </c>
      <c r="F19" s="29"/>
      <c r="G19" s="29" t="s">
        <v>60</v>
      </c>
      <c r="H19" s="29"/>
      <c r="I19" s="33" t="s">
        <v>80</v>
      </c>
      <c r="J19" s="63" t="s">
        <v>133</v>
      </c>
    </row>
    <row r="20" spans="1:10" ht="33.75" customHeight="1" x14ac:dyDescent="0.3">
      <c r="A20" s="94"/>
      <c r="B20" s="103"/>
      <c r="C20" s="37" t="s">
        <v>147</v>
      </c>
      <c r="D20" s="29" t="s">
        <v>60</v>
      </c>
      <c r="E20" s="29" t="s">
        <v>60</v>
      </c>
      <c r="F20" s="29"/>
      <c r="G20" s="29" t="s">
        <v>60</v>
      </c>
      <c r="H20" s="29"/>
      <c r="I20" s="33" t="s">
        <v>80</v>
      </c>
      <c r="J20" s="35" t="s">
        <v>140</v>
      </c>
    </row>
    <row r="21" spans="1:10" ht="19.5" customHeight="1" x14ac:dyDescent="0.3">
      <c r="A21" s="94"/>
      <c r="B21" s="103"/>
      <c r="C21" s="37" t="s">
        <v>68</v>
      </c>
      <c r="D21" s="29"/>
      <c r="E21" s="29"/>
      <c r="F21" s="29"/>
      <c r="G21" s="29"/>
      <c r="H21" s="29" t="s">
        <v>60</v>
      </c>
      <c r="I21" s="33" t="s">
        <v>79</v>
      </c>
      <c r="J21" s="61"/>
    </row>
    <row r="22" spans="1:10" ht="19.5" customHeight="1" x14ac:dyDescent="0.3">
      <c r="A22" s="94"/>
      <c r="B22" s="103"/>
      <c r="C22" s="37" t="s">
        <v>70</v>
      </c>
      <c r="D22" s="29"/>
      <c r="E22" s="29"/>
      <c r="F22" s="29"/>
      <c r="G22" s="29"/>
      <c r="H22" s="29" t="s">
        <v>60</v>
      </c>
      <c r="I22" s="33" t="s">
        <v>71</v>
      </c>
      <c r="J22" s="61"/>
    </row>
    <row r="23" spans="1:10" ht="19.5" customHeight="1" x14ac:dyDescent="0.3">
      <c r="A23" s="94"/>
      <c r="B23" s="103"/>
      <c r="C23" s="37" t="s">
        <v>69</v>
      </c>
      <c r="D23" s="29"/>
      <c r="E23" s="29"/>
      <c r="F23" s="29"/>
      <c r="G23" s="29" t="s">
        <v>60</v>
      </c>
      <c r="H23" s="29"/>
      <c r="I23" s="33" t="s">
        <v>138</v>
      </c>
      <c r="J23" s="61"/>
    </row>
    <row r="24" spans="1:10" ht="33" customHeight="1" x14ac:dyDescent="0.3">
      <c r="A24" s="94"/>
      <c r="B24" s="104"/>
      <c r="C24" s="44" t="s">
        <v>93</v>
      </c>
      <c r="D24" s="31"/>
      <c r="E24" s="31"/>
      <c r="F24" s="29" t="s">
        <v>60</v>
      </c>
      <c r="G24" s="29" t="s">
        <v>60</v>
      </c>
      <c r="H24" s="29"/>
      <c r="I24" s="33" t="s">
        <v>158</v>
      </c>
      <c r="J24" s="61"/>
    </row>
    <row r="25" spans="1:10" ht="19.5" customHeight="1" x14ac:dyDescent="0.3">
      <c r="A25" s="94"/>
      <c r="B25" s="100" t="s">
        <v>47</v>
      </c>
      <c r="C25" s="101"/>
      <c r="D25" s="29" t="s">
        <v>60</v>
      </c>
      <c r="E25" s="29" t="s">
        <v>60</v>
      </c>
      <c r="F25" s="29"/>
      <c r="G25" s="29"/>
      <c r="H25" s="29"/>
      <c r="I25" s="33" t="s">
        <v>143</v>
      </c>
      <c r="J25" s="35" t="s">
        <v>83</v>
      </c>
    </row>
    <row r="26" spans="1:10" ht="19.5" customHeight="1" x14ac:dyDescent="0.3">
      <c r="A26" s="94"/>
      <c r="B26" s="100" t="s">
        <v>17</v>
      </c>
      <c r="C26" s="101"/>
      <c r="D26" s="29"/>
      <c r="E26" s="29" t="s">
        <v>60</v>
      </c>
      <c r="F26" s="29"/>
      <c r="G26" s="29" t="s">
        <v>60</v>
      </c>
      <c r="H26" s="29"/>
      <c r="I26" s="33" t="s">
        <v>84</v>
      </c>
      <c r="J26" s="35" t="s">
        <v>134</v>
      </c>
    </row>
    <row r="27" spans="1:10" ht="53.25" customHeight="1" x14ac:dyDescent="0.3">
      <c r="A27" s="94"/>
      <c r="B27" s="100" t="s">
        <v>142</v>
      </c>
      <c r="C27" s="101"/>
      <c r="D27" s="29"/>
      <c r="E27" s="29" t="s">
        <v>60</v>
      </c>
      <c r="F27" s="29"/>
      <c r="G27" s="29"/>
      <c r="H27" s="29" t="s">
        <v>60</v>
      </c>
      <c r="I27" s="33" t="s">
        <v>105</v>
      </c>
      <c r="J27" s="61"/>
    </row>
    <row r="28" spans="1:10" ht="68.25" customHeight="1" x14ac:dyDescent="0.3">
      <c r="A28" s="95"/>
      <c r="B28" s="100" t="s">
        <v>72</v>
      </c>
      <c r="C28" s="101"/>
      <c r="D28" s="29"/>
      <c r="E28" s="29"/>
      <c r="F28" s="29" t="s">
        <v>60</v>
      </c>
      <c r="G28" s="29"/>
      <c r="H28" s="29" t="s">
        <v>60</v>
      </c>
      <c r="I28" s="33" t="s">
        <v>91</v>
      </c>
      <c r="J28" s="61"/>
    </row>
    <row r="29" spans="1:10" ht="19.5" customHeight="1" x14ac:dyDescent="0.3">
      <c r="A29" s="14" t="s">
        <v>148</v>
      </c>
      <c r="I29" s="30"/>
    </row>
    <row r="30" spans="1:10" ht="19.5" customHeight="1" x14ac:dyDescent="0.3">
      <c r="A30" s="14" t="s">
        <v>159</v>
      </c>
    </row>
    <row r="31" spans="1:10" ht="19.5" hidden="1" customHeight="1" x14ac:dyDescent="0.3"/>
    <row r="32" spans="1:10" ht="19.5" hidden="1" customHeight="1" x14ac:dyDescent="0.3"/>
    <row r="33" ht="19.5" hidden="1" customHeight="1" x14ac:dyDescent="0.3"/>
    <row r="34" ht="19.5" hidden="1" customHeight="1" x14ac:dyDescent="0.3"/>
    <row r="35" ht="19.5" hidden="1" customHeight="1" x14ac:dyDescent="0.3"/>
  </sheetData>
  <sheetProtection algorithmName="SHA-512" hashValue="emIrOH82INLTIyNBa3hK0JSfLs/9JFaUzIUFSv99scYslxxWhb4HuExfK5CDYluKaQU0f3/ykSzTpkS9JirURg==" saltValue="VT5dDVt5FxMoJrjHxvSGag==" spinCount="100000" sheet="1" objects="1" scenarios="1"/>
  <mergeCells count="22">
    <mergeCell ref="J13:J14"/>
    <mergeCell ref="A10:A28"/>
    <mergeCell ref="B3:C3"/>
    <mergeCell ref="B4:B8"/>
    <mergeCell ref="C4:C5"/>
    <mergeCell ref="B27:C27"/>
    <mergeCell ref="B9:C9"/>
    <mergeCell ref="B28:C28"/>
    <mergeCell ref="B26:C26"/>
    <mergeCell ref="B11:C11"/>
    <mergeCell ref="A3:A9"/>
    <mergeCell ref="B25:C25"/>
    <mergeCell ref="B12:B16"/>
    <mergeCell ref="B17:B18"/>
    <mergeCell ref="B19:B24"/>
    <mergeCell ref="B10:C10"/>
    <mergeCell ref="D1:D2"/>
    <mergeCell ref="E1:E2"/>
    <mergeCell ref="J1:J2"/>
    <mergeCell ref="F1:F2"/>
    <mergeCell ref="A1:C2"/>
    <mergeCell ref="G1:I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headerFooter>
    <oddHeader>&amp;L&amp;G</oddHeader>
    <oddFooter>&amp;C&amp;"Trebuchet MS,Normal"&amp;10&amp;K01+047Synthèse produite par l'Oreges Centre-Val de Loire, version du 31 décembre 2015.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0"/>
  <sheetViews>
    <sheetView zoomScale="85" zoomScaleNormal="85" zoomScaleSheetLayoutView="85" workbookViewId="0">
      <selection activeCell="F10" sqref="F10"/>
    </sheetView>
  </sheetViews>
  <sheetFormatPr baseColWidth="10" defaultColWidth="0" defaultRowHeight="15" zeroHeight="1" x14ac:dyDescent="0.3"/>
  <cols>
    <col min="1" max="1" width="25" style="20" customWidth="1"/>
    <col min="2" max="2" width="40" style="4" customWidth="1"/>
    <col min="3" max="3" width="16.5703125" style="12" customWidth="1"/>
    <col min="4" max="10" width="11.42578125" style="21" customWidth="1"/>
    <col min="11" max="255" width="11.42578125" style="4" hidden="1" customWidth="1"/>
    <col min="256" max="16384" width="8" style="4" hidden="1"/>
  </cols>
  <sheetData>
    <row r="1" spans="1:10" ht="15.75" customHeight="1" x14ac:dyDescent="0.3">
      <c r="A1" s="116" t="s">
        <v>16</v>
      </c>
      <c r="B1" s="117"/>
      <c r="C1" s="50" t="s">
        <v>4</v>
      </c>
      <c r="D1" s="51">
        <v>2008</v>
      </c>
      <c r="E1" s="51">
        <v>2009</v>
      </c>
      <c r="F1" s="51">
        <v>2010</v>
      </c>
      <c r="G1" s="51">
        <v>2011</v>
      </c>
      <c r="H1" s="51">
        <v>2012</v>
      </c>
      <c r="I1" s="51">
        <v>2013</v>
      </c>
      <c r="J1" s="51">
        <v>2014</v>
      </c>
    </row>
    <row r="2" spans="1:10" s="14" customFormat="1" ht="24" customHeight="1" x14ac:dyDescent="0.3">
      <c r="A2" s="106" t="s">
        <v>119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3">
      <c r="A3" s="120" t="s">
        <v>7</v>
      </c>
      <c r="B3" s="11" t="s">
        <v>128</v>
      </c>
      <c r="C3" s="22"/>
      <c r="D3" s="23">
        <v>12</v>
      </c>
      <c r="E3" s="23">
        <v>12</v>
      </c>
      <c r="F3" s="23">
        <v>12</v>
      </c>
      <c r="G3" s="23">
        <v>12</v>
      </c>
      <c r="H3" s="23">
        <v>12</v>
      </c>
      <c r="I3" s="23">
        <v>12</v>
      </c>
      <c r="J3" s="23">
        <v>12</v>
      </c>
    </row>
    <row r="4" spans="1:10" ht="15.75" customHeight="1" x14ac:dyDescent="0.3">
      <c r="A4" s="121"/>
      <c r="B4" s="11" t="s">
        <v>28</v>
      </c>
      <c r="C4" s="22" t="s">
        <v>26</v>
      </c>
      <c r="D4" s="23">
        <v>11630</v>
      </c>
      <c r="E4" s="23">
        <v>11630</v>
      </c>
      <c r="F4" s="23">
        <v>11630</v>
      </c>
      <c r="G4" s="23">
        <v>11630</v>
      </c>
      <c r="H4" s="23">
        <v>11630</v>
      </c>
      <c r="I4" s="23">
        <v>11630</v>
      </c>
      <c r="J4" s="23">
        <v>11630</v>
      </c>
    </row>
    <row r="5" spans="1:10" ht="15.75" customHeight="1" x14ac:dyDescent="0.3">
      <c r="A5" s="122"/>
      <c r="B5" s="11" t="s">
        <v>27</v>
      </c>
      <c r="C5" s="22" t="s">
        <v>6</v>
      </c>
      <c r="D5" s="23">
        <v>77701</v>
      </c>
      <c r="E5" s="23">
        <v>70663</v>
      </c>
      <c r="F5" s="23">
        <v>72878</v>
      </c>
      <c r="G5" s="23">
        <v>78881</v>
      </c>
      <c r="H5" s="23">
        <v>81691</v>
      </c>
      <c r="I5" s="23">
        <v>68317</v>
      </c>
      <c r="J5" s="23">
        <v>77871</v>
      </c>
    </row>
    <row r="6" spans="1:10" x14ac:dyDescent="0.3">
      <c r="A6" s="119" t="s">
        <v>25</v>
      </c>
      <c r="B6" s="11" t="s">
        <v>29</v>
      </c>
      <c r="C6" s="22" t="s">
        <v>26</v>
      </c>
      <c r="D6" s="23">
        <v>231</v>
      </c>
      <c r="E6" s="23">
        <v>229</v>
      </c>
      <c r="F6" s="23">
        <v>239</v>
      </c>
      <c r="G6" s="23">
        <v>237</v>
      </c>
      <c r="H6" s="23">
        <v>225</v>
      </c>
      <c r="I6" s="23">
        <v>218</v>
      </c>
      <c r="J6" s="23">
        <v>213</v>
      </c>
    </row>
    <row r="7" spans="1:10" x14ac:dyDescent="0.3">
      <c r="A7" s="119"/>
      <c r="B7" s="11" t="s">
        <v>15</v>
      </c>
      <c r="C7" s="22" t="s">
        <v>6</v>
      </c>
      <c r="D7" s="23">
        <v>743</v>
      </c>
      <c r="E7" s="23">
        <v>799</v>
      </c>
      <c r="F7" s="23">
        <v>803</v>
      </c>
      <c r="G7" s="23">
        <v>730</v>
      </c>
      <c r="H7" s="23">
        <v>595</v>
      </c>
      <c r="I7" s="23">
        <v>345</v>
      </c>
      <c r="J7" s="23">
        <v>277</v>
      </c>
    </row>
    <row r="8" spans="1:10" x14ac:dyDescent="0.3">
      <c r="A8" s="119" t="s">
        <v>44</v>
      </c>
      <c r="B8" s="11" t="s">
        <v>43</v>
      </c>
      <c r="C8" s="22"/>
      <c r="D8" s="23">
        <v>5</v>
      </c>
      <c r="E8" s="23">
        <v>6</v>
      </c>
      <c r="F8" s="23">
        <v>6</v>
      </c>
      <c r="G8" s="23">
        <v>6</v>
      </c>
      <c r="H8" s="23">
        <v>6</v>
      </c>
      <c r="I8" s="23">
        <v>6</v>
      </c>
      <c r="J8" s="23">
        <v>6</v>
      </c>
    </row>
    <row r="9" spans="1:10" x14ac:dyDescent="0.3">
      <c r="A9" s="119"/>
      <c r="B9" s="11" t="s">
        <v>29</v>
      </c>
      <c r="C9" s="22" t="s">
        <v>26</v>
      </c>
      <c r="D9" s="23">
        <v>39</v>
      </c>
      <c r="E9" s="23">
        <v>44</v>
      </c>
      <c r="F9" s="23">
        <v>44</v>
      </c>
      <c r="G9" s="23">
        <v>44</v>
      </c>
      <c r="H9" s="23">
        <v>44</v>
      </c>
      <c r="I9" s="23">
        <v>44</v>
      </c>
      <c r="J9" s="23">
        <v>44</v>
      </c>
    </row>
    <row r="10" spans="1:10" x14ac:dyDescent="0.3">
      <c r="A10" s="119"/>
      <c r="B10" s="11" t="s">
        <v>15</v>
      </c>
      <c r="C10" s="22" t="s">
        <v>6</v>
      </c>
      <c r="D10" s="23">
        <v>85</v>
      </c>
      <c r="E10" s="23">
        <v>96</v>
      </c>
      <c r="F10" s="23">
        <v>98</v>
      </c>
      <c r="G10" s="23">
        <v>99</v>
      </c>
      <c r="H10" s="23">
        <v>105</v>
      </c>
      <c r="I10" s="23">
        <v>103</v>
      </c>
      <c r="J10" s="23">
        <v>103</v>
      </c>
    </row>
    <row r="11" spans="1:10" x14ac:dyDescent="0.3">
      <c r="A11" s="24" t="s">
        <v>124</v>
      </c>
      <c r="B11" s="11" t="s">
        <v>27</v>
      </c>
      <c r="C11" s="22" t="s">
        <v>6</v>
      </c>
      <c r="D11" s="64">
        <f t="shared" ref="D11:J11" si="0">D29</f>
        <v>1033</v>
      </c>
      <c r="E11" s="64">
        <f t="shared" si="0"/>
        <v>1180</v>
      </c>
      <c r="F11" s="64">
        <f t="shared" si="0"/>
        <v>1387</v>
      </c>
      <c r="G11" s="64">
        <f t="shared" si="0"/>
        <v>1477</v>
      </c>
      <c r="H11" s="64">
        <f t="shared" si="0"/>
        <v>1657</v>
      </c>
      <c r="I11" s="64">
        <f t="shared" si="0"/>
        <v>1999</v>
      </c>
      <c r="J11" s="64">
        <f t="shared" si="0"/>
        <v>2276</v>
      </c>
    </row>
    <row r="12" spans="1:10" ht="20.25" customHeight="1" x14ac:dyDescent="0.3">
      <c r="A12" s="123" t="s">
        <v>127</v>
      </c>
      <c r="B12" s="124"/>
      <c r="C12" s="54" t="s">
        <v>6</v>
      </c>
      <c r="D12" s="65">
        <f t="shared" ref="D12:J12" si="1">D5+D7+D10+D11</f>
        <v>79562</v>
      </c>
      <c r="E12" s="65">
        <f t="shared" si="1"/>
        <v>72738</v>
      </c>
      <c r="F12" s="65">
        <f t="shared" si="1"/>
        <v>75166</v>
      </c>
      <c r="G12" s="65">
        <f t="shared" si="1"/>
        <v>81187</v>
      </c>
      <c r="H12" s="65">
        <f t="shared" si="1"/>
        <v>84048</v>
      </c>
      <c r="I12" s="65">
        <f t="shared" si="1"/>
        <v>70764</v>
      </c>
      <c r="J12" s="65">
        <f t="shared" si="1"/>
        <v>80527</v>
      </c>
    </row>
    <row r="13" spans="1:10" s="14" customFormat="1" ht="28.5" customHeight="1" x14ac:dyDescent="0.3">
      <c r="A13" s="106" t="s">
        <v>120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x14ac:dyDescent="0.3">
      <c r="A14" s="118" t="s">
        <v>10</v>
      </c>
      <c r="B14" s="7" t="s">
        <v>46</v>
      </c>
      <c r="C14" s="22"/>
      <c r="D14" s="23">
        <v>183</v>
      </c>
      <c r="E14" s="23">
        <v>227</v>
      </c>
      <c r="F14" s="23">
        <v>254</v>
      </c>
      <c r="G14" s="23">
        <v>294</v>
      </c>
      <c r="H14" s="23">
        <v>314</v>
      </c>
      <c r="I14" s="23">
        <v>346</v>
      </c>
      <c r="J14" s="23">
        <v>368</v>
      </c>
    </row>
    <row r="15" spans="1:10" x14ac:dyDescent="0.3">
      <c r="A15" s="118"/>
      <c r="B15" s="11" t="s">
        <v>114</v>
      </c>
      <c r="C15" s="22" t="s">
        <v>26</v>
      </c>
      <c r="D15" s="23">
        <v>395</v>
      </c>
      <c r="E15" s="23">
        <v>505</v>
      </c>
      <c r="F15" s="23">
        <v>575</v>
      </c>
      <c r="G15" s="23">
        <v>671</v>
      </c>
      <c r="H15" s="23">
        <v>718</v>
      </c>
      <c r="I15" s="23">
        <v>794</v>
      </c>
      <c r="J15" s="23">
        <v>856</v>
      </c>
    </row>
    <row r="16" spans="1:10" x14ac:dyDescent="0.3">
      <c r="A16" s="118"/>
      <c r="B16" s="11" t="s">
        <v>15</v>
      </c>
      <c r="C16" s="22" t="s">
        <v>6</v>
      </c>
      <c r="D16" s="23">
        <v>758</v>
      </c>
      <c r="E16" s="23">
        <v>961</v>
      </c>
      <c r="F16" s="23">
        <v>1094</v>
      </c>
      <c r="G16" s="23">
        <v>1216</v>
      </c>
      <c r="H16" s="23">
        <v>1261</v>
      </c>
      <c r="I16" s="23">
        <v>1513</v>
      </c>
      <c r="J16" s="23">
        <v>1626</v>
      </c>
    </row>
    <row r="17" spans="1:10" x14ac:dyDescent="0.3">
      <c r="A17" s="120" t="s">
        <v>19</v>
      </c>
      <c r="B17" s="11" t="s">
        <v>29</v>
      </c>
      <c r="C17" s="22" t="s">
        <v>26</v>
      </c>
      <c r="D17" s="23">
        <v>1</v>
      </c>
      <c r="E17" s="23">
        <v>5</v>
      </c>
      <c r="F17" s="23">
        <v>19</v>
      </c>
      <c r="G17" s="23">
        <v>62</v>
      </c>
      <c r="H17" s="23">
        <v>135</v>
      </c>
      <c r="I17" s="23">
        <v>155</v>
      </c>
      <c r="J17" s="23">
        <v>170</v>
      </c>
    </row>
    <row r="18" spans="1:10" ht="15.75" customHeight="1" x14ac:dyDescent="0.3">
      <c r="A18" s="122"/>
      <c r="B18" s="11" t="s">
        <v>27</v>
      </c>
      <c r="C18" s="22" t="s">
        <v>6</v>
      </c>
      <c r="D18" s="23">
        <v>1</v>
      </c>
      <c r="E18" s="23">
        <v>2</v>
      </c>
      <c r="F18" s="23">
        <v>11</v>
      </c>
      <c r="G18" s="23">
        <v>67</v>
      </c>
      <c r="H18" s="23">
        <v>126</v>
      </c>
      <c r="I18" s="23">
        <v>166</v>
      </c>
      <c r="J18" s="23">
        <v>198</v>
      </c>
    </row>
    <row r="19" spans="1:10" x14ac:dyDescent="0.3">
      <c r="A19" s="118" t="s">
        <v>9</v>
      </c>
      <c r="B19" s="11" t="s">
        <v>28</v>
      </c>
      <c r="C19" s="22" t="s">
        <v>26</v>
      </c>
      <c r="D19" s="23">
        <v>92</v>
      </c>
      <c r="E19" s="23">
        <v>93</v>
      </c>
      <c r="F19" s="23">
        <v>93</v>
      </c>
      <c r="G19" s="23">
        <v>93</v>
      </c>
      <c r="H19" s="23">
        <v>92</v>
      </c>
      <c r="I19" s="23">
        <v>92</v>
      </c>
      <c r="J19" s="23">
        <v>92</v>
      </c>
    </row>
    <row r="20" spans="1:10" x14ac:dyDescent="0.3">
      <c r="A20" s="118"/>
      <c r="B20" s="11" t="s">
        <v>27</v>
      </c>
      <c r="C20" s="22" t="s">
        <v>6</v>
      </c>
      <c r="D20" s="23">
        <v>189</v>
      </c>
      <c r="E20" s="23">
        <v>96</v>
      </c>
      <c r="F20" s="23">
        <v>153</v>
      </c>
      <c r="G20" s="23">
        <v>56</v>
      </c>
      <c r="H20" s="23">
        <v>118</v>
      </c>
      <c r="I20" s="23">
        <v>171</v>
      </c>
      <c r="J20" s="23">
        <v>138</v>
      </c>
    </row>
    <row r="21" spans="1:10" x14ac:dyDescent="0.3">
      <c r="A21" s="119" t="s">
        <v>47</v>
      </c>
      <c r="B21" s="11" t="s">
        <v>20</v>
      </c>
      <c r="C21" s="22"/>
      <c r="D21" s="52">
        <f>D8</f>
        <v>5</v>
      </c>
      <c r="E21" s="52">
        <f>E8</f>
        <v>6</v>
      </c>
      <c r="F21" s="52">
        <f>F8</f>
        <v>6</v>
      </c>
      <c r="G21" s="52">
        <f>G8</f>
        <v>6</v>
      </c>
      <c r="H21" s="52">
        <f>H8</f>
        <v>6</v>
      </c>
      <c r="I21" s="23">
        <v>6</v>
      </c>
      <c r="J21" s="23">
        <v>6</v>
      </c>
    </row>
    <row r="22" spans="1:10" x14ac:dyDescent="0.3">
      <c r="A22" s="119"/>
      <c r="B22" s="11" t="s">
        <v>27</v>
      </c>
      <c r="C22" s="22" t="s">
        <v>6</v>
      </c>
      <c r="D22" s="23">
        <v>85</v>
      </c>
      <c r="E22" s="23">
        <v>96</v>
      </c>
      <c r="F22" s="23">
        <v>98</v>
      </c>
      <c r="G22" s="23">
        <v>99</v>
      </c>
      <c r="H22" s="23">
        <v>105</v>
      </c>
      <c r="I22" s="23">
        <v>103</v>
      </c>
      <c r="J22" s="23">
        <v>103</v>
      </c>
    </row>
    <row r="23" spans="1:10" x14ac:dyDescent="0.3">
      <c r="A23" s="115" t="s">
        <v>8</v>
      </c>
      <c r="B23" s="11" t="s">
        <v>20</v>
      </c>
      <c r="C23" s="22"/>
      <c r="D23" s="41">
        <v>2</v>
      </c>
      <c r="E23" s="41">
        <v>4</v>
      </c>
      <c r="F23" s="41">
        <v>7</v>
      </c>
      <c r="G23" s="41">
        <v>9</v>
      </c>
      <c r="H23" s="41">
        <v>15</v>
      </c>
      <c r="I23" s="41">
        <v>18</v>
      </c>
      <c r="J23" s="41">
        <v>23</v>
      </c>
    </row>
    <row r="24" spans="1:10" x14ac:dyDescent="0.3">
      <c r="A24" s="118"/>
      <c r="B24" s="11" t="s">
        <v>29</v>
      </c>
      <c r="C24" s="22" t="s">
        <v>26</v>
      </c>
      <c r="D24" s="41" t="s">
        <v>48</v>
      </c>
      <c r="E24" s="41">
        <v>6</v>
      </c>
      <c r="F24" s="41">
        <v>6</v>
      </c>
      <c r="G24" s="42">
        <v>6.4</v>
      </c>
      <c r="H24" s="42">
        <v>7.7</v>
      </c>
      <c r="I24" s="42">
        <v>7.9</v>
      </c>
      <c r="J24" s="42">
        <v>11.2</v>
      </c>
    </row>
    <row r="25" spans="1:10" x14ac:dyDescent="0.3">
      <c r="A25" s="118"/>
      <c r="B25" s="11" t="s">
        <v>27</v>
      </c>
      <c r="C25" s="22" t="s">
        <v>6</v>
      </c>
      <c r="D25" s="41" t="s">
        <v>48</v>
      </c>
      <c r="E25" s="41">
        <v>25</v>
      </c>
      <c r="F25" s="41">
        <v>31</v>
      </c>
      <c r="G25" s="41">
        <v>39</v>
      </c>
      <c r="H25" s="41">
        <v>47</v>
      </c>
      <c r="I25" s="41">
        <v>46</v>
      </c>
      <c r="J25" s="41">
        <v>58</v>
      </c>
    </row>
    <row r="26" spans="1:10" x14ac:dyDescent="0.3">
      <c r="A26" s="115" t="s">
        <v>21</v>
      </c>
      <c r="B26" s="11" t="s">
        <v>20</v>
      </c>
      <c r="C26" s="22"/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2</v>
      </c>
      <c r="J26" s="23">
        <v>3</v>
      </c>
    </row>
    <row r="27" spans="1:10" x14ac:dyDescent="0.3">
      <c r="A27" s="118"/>
      <c r="B27" s="11" t="s">
        <v>29</v>
      </c>
      <c r="C27" s="22" t="s">
        <v>26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15</v>
      </c>
      <c r="J27" s="23">
        <v>27</v>
      </c>
    </row>
    <row r="28" spans="1:10" x14ac:dyDescent="0.3">
      <c r="A28" s="118"/>
      <c r="B28" s="11" t="s">
        <v>27</v>
      </c>
      <c r="C28" s="22" t="s">
        <v>6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 t="s">
        <v>48</v>
      </c>
      <c r="J28" s="23">
        <v>153</v>
      </c>
    </row>
    <row r="29" spans="1:10" ht="20.25" customHeight="1" x14ac:dyDescent="0.3">
      <c r="A29" s="111" t="s">
        <v>112</v>
      </c>
      <c r="B29" s="112"/>
      <c r="C29" s="54" t="s">
        <v>6</v>
      </c>
      <c r="D29" s="65">
        <f>D16+D18+D20+D22</f>
        <v>1033</v>
      </c>
      <c r="E29" s="65">
        <f t="shared" ref="E29:I29" si="2">E16+E18+E20+E22+E25</f>
        <v>1180</v>
      </c>
      <c r="F29" s="65">
        <f t="shared" si="2"/>
        <v>1387</v>
      </c>
      <c r="G29" s="65">
        <f t="shared" si="2"/>
        <v>1477</v>
      </c>
      <c r="H29" s="65">
        <f t="shared" si="2"/>
        <v>1657</v>
      </c>
      <c r="I29" s="65">
        <f t="shared" si="2"/>
        <v>1999</v>
      </c>
      <c r="J29" s="65">
        <f>J16+J18+J20+J22+J25+J28</f>
        <v>2276</v>
      </c>
    </row>
    <row r="30" spans="1:10" ht="25.5" customHeight="1" x14ac:dyDescent="0.3">
      <c r="A30" s="113"/>
      <c r="B30" s="114"/>
      <c r="C30" s="22" t="s">
        <v>5</v>
      </c>
      <c r="D30" s="66">
        <f t="shared" ref="D30:J30" si="3">D29*0.086</f>
        <v>88.837999999999994</v>
      </c>
      <c r="E30" s="66">
        <f t="shared" si="3"/>
        <v>101.47999999999999</v>
      </c>
      <c r="F30" s="66">
        <f t="shared" si="3"/>
        <v>119.282</v>
      </c>
      <c r="G30" s="66">
        <f t="shared" si="3"/>
        <v>127.02199999999999</v>
      </c>
      <c r="H30" s="66">
        <f t="shared" si="3"/>
        <v>142.50199999999998</v>
      </c>
      <c r="I30" s="66">
        <f t="shared" si="3"/>
        <v>171.91399999999999</v>
      </c>
      <c r="J30" s="66">
        <f t="shared" si="3"/>
        <v>195.73599999999999</v>
      </c>
    </row>
    <row r="31" spans="1:10" s="14" customFormat="1" ht="27.75" customHeight="1" x14ac:dyDescent="0.3">
      <c r="A31" s="106" t="s">
        <v>121</v>
      </c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0" x14ac:dyDescent="0.3">
      <c r="A32" s="105" t="s">
        <v>50</v>
      </c>
      <c r="B32" s="7" t="s">
        <v>20</v>
      </c>
      <c r="C32" s="22"/>
      <c r="D32" s="25">
        <v>31</v>
      </c>
      <c r="E32" s="25">
        <v>51</v>
      </c>
      <c r="F32" s="25">
        <v>61</v>
      </c>
      <c r="G32" s="25">
        <v>69</v>
      </c>
      <c r="H32" s="25">
        <v>80</v>
      </c>
      <c r="I32" s="25">
        <v>96</v>
      </c>
      <c r="J32" s="25">
        <v>105</v>
      </c>
    </row>
    <row r="33" spans="1:10" x14ac:dyDescent="0.3">
      <c r="A33" s="105"/>
      <c r="B33" s="4" t="s">
        <v>29</v>
      </c>
      <c r="C33" s="22" t="s">
        <v>26</v>
      </c>
      <c r="D33" s="53">
        <v>19.600000000000001</v>
      </c>
      <c r="E33" s="53">
        <v>53.1</v>
      </c>
      <c r="F33" s="53">
        <v>57.4</v>
      </c>
      <c r="G33" s="53">
        <v>61.1</v>
      </c>
      <c r="H33" s="53">
        <v>65.2</v>
      </c>
      <c r="I33" s="53">
        <v>116.4</v>
      </c>
      <c r="J33" s="53">
        <v>159.30000000000001</v>
      </c>
    </row>
    <row r="34" spans="1:10" x14ac:dyDescent="0.3">
      <c r="A34" s="105"/>
      <c r="B34" s="10" t="s">
        <v>27</v>
      </c>
      <c r="C34" s="22" t="s">
        <v>5</v>
      </c>
      <c r="D34" s="53">
        <v>5.2</v>
      </c>
      <c r="E34" s="53">
        <v>7.9</v>
      </c>
      <c r="F34" s="53">
        <v>12.9</v>
      </c>
      <c r="G34" s="53">
        <v>11.6</v>
      </c>
      <c r="H34" s="53">
        <v>14.4</v>
      </c>
      <c r="I34" s="53">
        <v>24.8</v>
      </c>
      <c r="J34" s="53">
        <v>30.3</v>
      </c>
    </row>
    <row r="35" spans="1:10" x14ac:dyDescent="0.3">
      <c r="A35" s="105" t="s">
        <v>51</v>
      </c>
      <c r="B35" s="7" t="s">
        <v>20</v>
      </c>
      <c r="C35" s="22"/>
      <c r="D35" s="25">
        <v>36</v>
      </c>
      <c r="E35" s="25">
        <v>38</v>
      </c>
      <c r="F35" s="25">
        <v>42</v>
      </c>
      <c r="G35" s="25">
        <v>44</v>
      </c>
      <c r="H35" s="25">
        <v>45</v>
      </c>
      <c r="I35" s="25">
        <v>49</v>
      </c>
      <c r="J35" s="25">
        <v>50</v>
      </c>
    </row>
    <row r="36" spans="1:10" x14ac:dyDescent="0.3">
      <c r="A36" s="105"/>
      <c r="B36" s="4" t="s">
        <v>29</v>
      </c>
      <c r="C36" s="22" t="s">
        <v>26</v>
      </c>
      <c r="D36" s="43">
        <v>150.6</v>
      </c>
      <c r="E36" s="43">
        <v>153.9</v>
      </c>
      <c r="F36" s="43">
        <v>162</v>
      </c>
      <c r="G36" s="43">
        <v>169.9</v>
      </c>
      <c r="H36" s="43">
        <v>175.9</v>
      </c>
      <c r="I36" s="43">
        <v>180.7</v>
      </c>
      <c r="J36" s="43">
        <v>184.2</v>
      </c>
    </row>
    <row r="37" spans="1:10" x14ac:dyDescent="0.3">
      <c r="A37" s="105"/>
      <c r="B37" s="10" t="s">
        <v>27</v>
      </c>
      <c r="C37" s="22" t="s">
        <v>5</v>
      </c>
      <c r="D37" s="43">
        <v>32.200000000000003</v>
      </c>
      <c r="E37" s="43">
        <v>33.4</v>
      </c>
      <c r="F37" s="43">
        <v>36.6</v>
      </c>
      <c r="G37" s="43">
        <v>38.4</v>
      </c>
      <c r="H37" s="43">
        <v>39</v>
      </c>
      <c r="I37" s="43">
        <v>40</v>
      </c>
      <c r="J37" s="43">
        <v>40.9</v>
      </c>
    </row>
    <row r="38" spans="1:10" x14ac:dyDescent="0.3">
      <c r="A38" s="19" t="s">
        <v>24</v>
      </c>
      <c r="B38" s="7" t="s">
        <v>27</v>
      </c>
      <c r="C38" s="22" t="s">
        <v>5</v>
      </c>
      <c r="D38" s="25">
        <v>318</v>
      </c>
      <c r="E38" s="25">
        <v>327</v>
      </c>
      <c r="F38" s="25">
        <v>370</v>
      </c>
      <c r="G38" s="25">
        <v>299</v>
      </c>
      <c r="H38" s="25">
        <v>347</v>
      </c>
      <c r="I38" s="25">
        <v>381</v>
      </c>
      <c r="J38" s="25">
        <v>311</v>
      </c>
    </row>
    <row r="39" spans="1:10" ht="17.25" x14ac:dyDescent="0.3">
      <c r="A39" s="115" t="s">
        <v>18</v>
      </c>
      <c r="B39" s="10" t="s">
        <v>30</v>
      </c>
      <c r="C39" s="22" t="s">
        <v>106</v>
      </c>
      <c r="D39" s="25">
        <v>21.3</v>
      </c>
      <c r="E39" s="25">
        <v>24.9</v>
      </c>
      <c r="F39" s="25">
        <v>28</v>
      </c>
      <c r="G39" s="25">
        <v>30.9</v>
      </c>
      <c r="H39" s="55">
        <v>34.4</v>
      </c>
      <c r="I39" s="25">
        <v>36.799999999999997</v>
      </c>
      <c r="J39" s="25">
        <v>38.9</v>
      </c>
    </row>
    <row r="40" spans="1:10" x14ac:dyDescent="0.3">
      <c r="A40" s="115"/>
      <c r="B40" s="11" t="s">
        <v>27</v>
      </c>
      <c r="C40" s="22" t="s">
        <v>5</v>
      </c>
      <c r="D40" s="25">
        <v>0.8</v>
      </c>
      <c r="E40" s="25">
        <v>1</v>
      </c>
      <c r="F40" s="25">
        <v>1.1000000000000001</v>
      </c>
      <c r="G40" s="25">
        <v>1.2</v>
      </c>
      <c r="H40" s="55">
        <v>1.4</v>
      </c>
      <c r="I40" s="25">
        <v>1.5</v>
      </c>
      <c r="J40" s="25">
        <v>1.6</v>
      </c>
    </row>
    <row r="41" spans="1:10" x14ac:dyDescent="0.3">
      <c r="A41" s="19" t="s">
        <v>17</v>
      </c>
      <c r="B41" s="7" t="s">
        <v>15</v>
      </c>
      <c r="C41" s="22" t="s">
        <v>5</v>
      </c>
      <c r="D41" s="25">
        <v>5</v>
      </c>
      <c r="E41" s="25">
        <v>5</v>
      </c>
      <c r="F41" s="25">
        <v>5.9</v>
      </c>
      <c r="G41" s="25">
        <v>6.6</v>
      </c>
      <c r="H41" s="25">
        <v>7.9</v>
      </c>
      <c r="I41" s="25">
        <v>8.3000000000000007</v>
      </c>
      <c r="J41" s="25">
        <v>8.6</v>
      </c>
    </row>
    <row r="42" spans="1:10" x14ac:dyDescent="0.3">
      <c r="A42" s="105" t="s">
        <v>47</v>
      </c>
      <c r="B42" s="7" t="s">
        <v>20</v>
      </c>
      <c r="C42" s="22"/>
      <c r="D42" s="25">
        <v>3</v>
      </c>
      <c r="E42" s="25">
        <v>4</v>
      </c>
      <c r="F42" s="25">
        <v>4</v>
      </c>
      <c r="G42" s="25">
        <v>4</v>
      </c>
      <c r="H42" s="25">
        <v>4</v>
      </c>
      <c r="I42" s="25">
        <v>4</v>
      </c>
      <c r="J42" s="25">
        <v>4</v>
      </c>
    </row>
    <row r="43" spans="1:10" x14ac:dyDescent="0.3">
      <c r="A43" s="105"/>
      <c r="B43" s="7" t="s">
        <v>52</v>
      </c>
      <c r="C43" s="22" t="s">
        <v>5</v>
      </c>
      <c r="D43" s="25">
        <v>2.4</v>
      </c>
      <c r="E43" s="25">
        <v>3.2</v>
      </c>
      <c r="F43" s="25">
        <v>3.4</v>
      </c>
      <c r="G43" s="25">
        <v>3.6</v>
      </c>
      <c r="H43" s="25">
        <v>3.7</v>
      </c>
      <c r="I43" s="25">
        <v>3.5</v>
      </c>
      <c r="J43" s="25">
        <v>3</v>
      </c>
    </row>
    <row r="44" spans="1:10" x14ac:dyDescent="0.3">
      <c r="A44" s="105" t="s">
        <v>8</v>
      </c>
      <c r="B44" s="7" t="s">
        <v>20</v>
      </c>
      <c r="C44" s="22"/>
      <c r="D44" s="25" t="s">
        <v>48</v>
      </c>
      <c r="E44" s="25" t="s">
        <v>48</v>
      </c>
      <c r="F44" s="25">
        <v>5</v>
      </c>
      <c r="G44" s="55">
        <v>7</v>
      </c>
      <c r="H44" s="25">
        <v>11</v>
      </c>
      <c r="I44" s="25">
        <v>14</v>
      </c>
      <c r="J44" s="25">
        <v>21</v>
      </c>
    </row>
    <row r="45" spans="1:10" x14ac:dyDescent="0.3">
      <c r="A45" s="105"/>
      <c r="B45" s="7" t="s">
        <v>49</v>
      </c>
      <c r="C45" s="22" t="s">
        <v>5</v>
      </c>
      <c r="D45" s="25" t="s">
        <v>48</v>
      </c>
      <c r="E45" s="25" t="s">
        <v>48</v>
      </c>
      <c r="F45" s="25">
        <v>0.6</v>
      </c>
      <c r="G45" s="25">
        <v>1.2</v>
      </c>
      <c r="H45" s="25">
        <v>1.3</v>
      </c>
      <c r="I45" s="25">
        <v>2</v>
      </c>
      <c r="J45" s="25">
        <v>4.4000000000000004</v>
      </c>
    </row>
    <row r="46" spans="1:10" ht="15" customHeight="1" x14ac:dyDescent="0.3">
      <c r="A46" s="111" t="s">
        <v>113</v>
      </c>
      <c r="B46" s="112"/>
      <c r="C46" s="8" t="s">
        <v>23</v>
      </c>
      <c r="D46" s="67">
        <f>D34+D37+D38+D40+D41+D43</f>
        <v>363.59999999999997</v>
      </c>
      <c r="E46" s="67">
        <f>E34+E37+E38+E40+E41+E43</f>
        <v>377.5</v>
      </c>
      <c r="F46" s="67">
        <f>F34+F37+F38+F40+F41+F43+F45</f>
        <v>430.5</v>
      </c>
      <c r="G46" s="67">
        <f>G34+G37+G38+G40+G41+G43+G45</f>
        <v>361.6</v>
      </c>
      <c r="H46" s="67">
        <f>H34+H37+H38+H40+H41+H43+H45</f>
        <v>414.69999999999993</v>
      </c>
      <c r="I46" s="67">
        <f>I34+I37+I38+I40+I41+I43+I45</f>
        <v>461.1</v>
      </c>
      <c r="J46" s="67">
        <f>J34+J37+J38+J40+J41+J43+J45</f>
        <v>399.8</v>
      </c>
    </row>
    <row r="47" spans="1:10" ht="15.75" customHeight="1" x14ac:dyDescent="0.3">
      <c r="A47" s="113"/>
      <c r="B47" s="114"/>
      <c r="C47" s="8" t="s">
        <v>22</v>
      </c>
      <c r="D47" s="66">
        <f t="shared" ref="D47:J47" si="4">D46/0.086</f>
        <v>4227.9069767441861</v>
      </c>
      <c r="E47" s="66">
        <f t="shared" si="4"/>
        <v>4389.5348837209303</v>
      </c>
      <c r="F47" s="66">
        <f t="shared" si="4"/>
        <v>5005.8139534883721</v>
      </c>
      <c r="G47" s="66">
        <f t="shared" si="4"/>
        <v>4204.6511627906984</v>
      </c>
      <c r="H47" s="66">
        <f>H46/0.086</f>
        <v>4822.0930232558139</v>
      </c>
      <c r="I47" s="66">
        <f t="shared" si="4"/>
        <v>5361.6279069767452</v>
      </c>
      <c r="J47" s="66">
        <f t="shared" si="4"/>
        <v>4648.8372093023263</v>
      </c>
    </row>
    <row r="48" spans="1:10" ht="16.5" customHeight="1" x14ac:dyDescent="0.3">
      <c r="A48" s="108" t="s">
        <v>130</v>
      </c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20.25" customHeight="1" x14ac:dyDescent="0.3">
      <c r="A49" s="111" t="s">
        <v>101</v>
      </c>
      <c r="B49" s="112"/>
      <c r="C49" s="22" t="s">
        <v>99</v>
      </c>
      <c r="D49" s="43">
        <v>44.3</v>
      </c>
      <c r="E49" s="43">
        <v>40.4</v>
      </c>
      <c r="F49" s="43">
        <v>40.700000000000003</v>
      </c>
      <c r="G49" s="43">
        <v>39.5</v>
      </c>
      <c r="H49" s="43">
        <v>38.700000000000003</v>
      </c>
      <c r="I49" s="43">
        <v>36.9</v>
      </c>
      <c r="J49" s="43">
        <v>40.700000000000003</v>
      </c>
    </row>
    <row r="50" spans="1:10" ht="16.5" customHeight="1" x14ac:dyDescent="0.3">
      <c r="A50" s="113"/>
      <c r="B50" s="114"/>
      <c r="C50" s="22" t="s">
        <v>5</v>
      </c>
      <c r="D50" s="43">
        <v>44.3</v>
      </c>
      <c r="E50" s="43">
        <v>40.4</v>
      </c>
      <c r="F50" s="43">
        <v>40.700000000000003</v>
      </c>
      <c r="G50" s="43">
        <v>39.5</v>
      </c>
      <c r="H50" s="43">
        <v>38.700000000000003</v>
      </c>
      <c r="I50" s="43">
        <v>36.9</v>
      </c>
      <c r="J50" s="43">
        <v>40.700000000000003</v>
      </c>
    </row>
    <row r="51" spans="1:10" x14ac:dyDescent="0.3">
      <c r="A51" s="40" t="s">
        <v>45</v>
      </c>
    </row>
    <row r="52" spans="1:10" x14ac:dyDescent="0.3">
      <c r="A52" s="40" t="s">
        <v>125</v>
      </c>
    </row>
    <row r="53" spans="1:10" x14ac:dyDescent="0.3">
      <c r="A53" s="40" t="s">
        <v>126</v>
      </c>
    </row>
    <row r="54" spans="1:10" x14ac:dyDescent="0.3">
      <c r="A54" s="40" t="s">
        <v>55</v>
      </c>
    </row>
    <row r="55" spans="1:10" x14ac:dyDescent="0.3"/>
    <row r="56" spans="1:10" x14ac:dyDescent="0.3">
      <c r="A56" s="16" t="s">
        <v>153</v>
      </c>
    </row>
    <row r="57" spans="1:10" ht="38.25" customHeight="1" x14ac:dyDescent="0.3">
      <c r="A57" s="110" t="s">
        <v>161</v>
      </c>
      <c r="B57" s="110"/>
      <c r="C57" s="110"/>
      <c r="D57" s="110"/>
      <c r="E57" s="110"/>
      <c r="F57" s="110"/>
      <c r="G57" s="110"/>
      <c r="H57" s="110"/>
      <c r="I57" s="110"/>
      <c r="J57" s="4"/>
    </row>
    <row r="58" spans="1:10" hidden="1" x14ac:dyDescent="0.3"/>
    <row r="59" spans="1:10" hidden="1" x14ac:dyDescent="0.3"/>
    <row r="60" spans="1:10" hidden="1" x14ac:dyDescent="0.3"/>
  </sheetData>
  <sheetProtection algorithmName="SHA-512" hashValue="1FNZvaBrIdC2KrrVzj2CUmCRnRXRznzPFPrzdzUVhBInIGT4OUw+Amae998fDtuk8Mc9XHuUcpJDpPZOPslFuA==" saltValue="o9qNFSogqurRHMqLm3indw==" spinCount="100000" sheet="1" objects="1" scenarios="1"/>
  <mergeCells count="24">
    <mergeCell ref="A1:B1"/>
    <mergeCell ref="A29:B30"/>
    <mergeCell ref="A26:A28"/>
    <mergeCell ref="A8:A10"/>
    <mergeCell ref="A6:A7"/>
    <mergeCell ref="A3:A5"/>
    <mergeCell ref="A14:A16"/>
    <mergeCell ref="A17:A18"/>
    <mergeCell ref="A12:B12"/>
    <mergeCell ref="A19:A20"/>
    <mergeCell ref="A21:A22"/>
    <mergeCell ref="A23:A25"/>
    <mergeCell ref="A57:I57"/>
    <mergeCell ref="A46:B47"/>
    <mergeCell ref="A35:A37"/>
    <mergeCell ref="A39:A40"/>
    <mergeCell ref="A44:A45"/>
    <mergeCell ref="A49:B50"/>
    <mergeCell ref="A32:A34"/>
    <mergeCell ref="A2:J2"/>
    <mergeCell ref="A13:J13"/>
    <mergeCell ref="A31:J31"/>
    <mergeCell ref="A48:J48"/>
    <mergeCell ref="A42:A43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  <headerFooter>
    <oddHeader>&amp;L&amp;G</oddHeader>
    <oddFooter>&amp;C&amp;"Trebuchet MS,Normal"&amp;K01+040Synthèse produite par l'Oreges Centre-Val de Loire, version du 31 décembre 2016.</oddFooter>
  </headerFooter>
  <ignoredErrors>
    <ignoredError sqref="F46" 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zoomScaleSheetLayoutView="85" workbookViewId="0">
      <selection activeCell="H21" sqref="H21"/>
    </sheetView>
  </sheetViews>
  <sheetFormatPr baseColWidth="10" defaultColWidth="0" defaultRowHeight="15" zeroHeight="1" x14ac:dyDescent="0.3"/>
  <cols>
    <col min="1" max="1" width="37.42578125" style="4" customWidth="1"/>
    <col min="2" max="2" width="11.85546875" style="4" customWidth="1"/>
    <col min="3" max="3" width="10.85546875" style="4" customWidth="1"/>
    <col min="4" max="8" width="11.42578125" style="4" customWidth="1"/>
    <col min="9" max="9" width="9.28515625" style="4" customWidth="1"/>
    <col min="10" max="10" width="0" style="4" hidden="1" customWidth="1"/>
    <col min="11" max="16384" width="0" style="4" hidden="1"/>
  </cols>
  <sheetData>
    <row r="1" spans="1:9" ht="18" customHeight="1" x14ac:dyDescent="0.35">
      <c r="A1" s="128" t="s">
        <v>109</v>
      </c>
      <c r="B1" s="128"/>
      <c r="C1" s="128"/>
      <c r="D1" s="128"/>
      <c r="E1" s="128"/>
      <c r="F1" s="128"/>
      <c r="G1" s="128"/>
      <c r="H1" s="128"/>
      <c r="I1" s="128"/>
    </row>
    <row r="2" spans="1:9" ht="16.5" x14ac:dyDescent="0.3">
      <c r="A2" s="6"/>
      <c r="B2" s="17" t="s">
        <v>4</v>
      </c>
      <c r="C2" s="76">
        <v>2008</v>
      </c>
      <c r="D2" s="76">
        <v>2009</v>
      </c>
      <c r="E2" s="76">
        <v>2010</v>
      </c>
      <c r="F2" s="76">
        <v>2011</v>
      </c>
      <c r="G2" s="76">
        <v>2012</v>
      </c>
      <c r="H2" s="76">
        <v>2013</v>
      </c>
      <c r="I2" s="76">
        <v>2014</v>
      </c>
    </row>
    <row r="3" spans="1:9" ht="15" customHeight="1" x14ac:dyDescent="0.3">
      <c r="A3" s="144" t="s">
        <v>0</v>
      </c>
      <c r="B3" s="3" t="s">
        <v>6</v>
      </c>
      <c r="C3" s="26">
        <v>36471</v>
      </c>
      <c r="D3" s="26">
        <v>36225</v>
      </c>
      <c r="E3" s="26">
        <v>36234</v>
      </c>
      <c r="F3" s="26">
        <v>34100</v>
      </c>
      <c r="G3" s="26">
        <v>34087</v>
      </c>
      <c r="H3" s="26">
        <v>33812</v>
      </c>
      <c r="I3" s="26">
        <v>31985</v>
      </c>
    </row>
    <row r="4" spans="1:9" ht="15" customHeight="1" x14ac:dyDescent="0.3">
      <c r="A4" s="145"/>
      <c r="B4" s="1" t="s">
        <v>5</v>
      </c>
      <c r="C4" s="2">
        <v>3137</v>
      </c>
      <c r="D4" s="2">
        <v>3115</v>
      </c>
      <c r="E4" s="2">
        <v>3116</v>
      </c>
      <c r="F4" s="2">
        <v>2933</v>
      </c>
      <c r="G4" s="2">
        <v>2931</v>
      </c>
      <c r="H4" s="2">
        <v>2908</v>
      </c>
      <c r="I4" s="2">
        <v>2751</v>
      </c>
    </row>
    <row r="5" spans="1:9" x14ac:dyDescent="0.3">
      <c r="A5" s="144" t="s">
        <v>1</v>
      </c>
      <c r="B5" s="1" t="s">
        <v>53</v>
      </c>
      <c r="C5" s="2">
        <v>15751</v>
      </c>
      <c r="D5" s="2">
        <v>15041</v>
      </c>
      <c r="E5" s="2">
        <v>16941</v>
      </c>
      <c r="F5" s="2">
        <v>13873</v>
      </c>
      <c r="G5" s="2">
        <v>14966</v>
      </c>
      <c r="H5" s="2">
        <v>15720</v>
      </c>
      <c r="I5" s="2">
        <v>13122</v>
      </c>
    </row>
    <row r="6" spans="1:9" x14ac:dyDescent="0.3">
      <c r="A6" s="146"/>
      <c r="B6" s="3" t="s">
        <v>5</v>
      </c>
      <c r="C6" s="2">
        <v>1355</v>
      </c>
      <c r="D6" s="2">
        <v>1294</v>
      </c>
      <c r="E6" s="2">
        <v>1457</v>
      </c>
      <c r="F6" s="2">
        <v>1193</v>
      </c>
      <c r="G6" s="2">
        <v>1287</v>
      </c>
      <c r="H6" s="2">
        <v>1352</v>
      </c>
      <c r="I6" s="2">
        <v>1129</v>
      </c>
    </row>
    <row r="7" spans="1:9" x14ac:dyDescent="0.3">
      <c r="A7" s="144" t="s">
        <v>2</v>
      </c>
      <c r="B7" s="1" t="s">
        <v>6</v>
      </c>
      <c r="C7" s="2">
        <v>17753</v>
      </c>
      <c r="D7" s="2">
        <v>17591</v>
      </c>
      <c r="E7" s="2">
        <v>18436</v>
      </c>
      <c r="F7" s="2">
        <v>17459</v>
      </c>
      <c r="G7" s="2">
        <v>17957</v>
      </c>
      <c r="H7" s="2">
        <v>18287</v>
      </c>
      <c r="I7" s="2">
        <v>16968</v>
      </c>
    </row>
    <row r="8" spans="1:9" x14ac:dyDescent="0.3">
      <c r="A8" s="146"/>
      <c r="B8" s="3" t="s">
        <v>5</v>
      </c>
      <c r="C8" s="26">
        <v>1527</v>
      </c>
      <c r="D8" s="26">
        <v>1513</v>
      </c>
      <c r="E8" s="26">
        <v>1585</v>
      </c>
      <c r="F8" s="26">
        <v>1501</v>
      </c>
      <c r="G8" s="26">
        <v>1544</v>
      </c>
      <c r="H8" s="26">
        <v>1573</v>
      </c>
      <c r="I8" s="26">
        <v>1459</v>
      </c>
    </row>
    <row r="9" spans="1:9" x14ac:dyDescent="0.3">
      <c r="A9" s="144" t="s">
        <v>3</v>
      </c>
      <c r="B9" s="3" t="s">
        <v>6</v>
      </c>
      <c r="C9" s="26">
        <v>4222</v>
      </c>
      <c r="D9" s="26">
        <v>4404</v>
      </c>
      <c r="E9" s="26">
        <v>5016</v>
      </c>
      <c r="F9" s="26">
        <v>4204</v>
      </c>
      <c r="G9" s="26">
        <v>4807</v>
      </c>
      <c r="H9" s="26">
        <v>5404</v>
      </c>
      <c r="I9" s="26">
        <v>4688</v>
      </c>
    </row>
    <row r="10" spans="1:9" x14ac:dyDescent="0.3">
      <c r="A10" s="145"/>
      <c r="B10" s="1" t="s">
        <v>5</v>
      </c>
      <c r="C10" s="2">
        <v>363</v>
      </c>
      <c r="D10" s="2">
        <v>379</v>
      </c>
      <c r="E10" s="2">
        <v>431</v>
      </c>
      <c r="F10" s="2">
        <v>362</v>
      </c>
      <c r="G10" s="2">
        <v>413</v>
      </c>
      <c r="H10" s="2">
        <v>465</v>
      </c>
      <c r="I10" s="2">
        <v>403</v>
      </c>
    </row>
    <row r="11" spans="1:9" x14ac:dyDescent="0.3">
      <c r="A11" s="144" t="s">
        <v>108</v>
      </c>
      <c r="B11" s="1" t="s">
        <v>5</v>
      </c>
      <c r="C11" s="2">
        <v>66</v>
      </c>
      <c r="D11" s="2">
        <v>62</v>
      </c>
      <c r="E11" s="2">
        <v>55</v>
      </c>
      <c r="F11" s="2">
        <v>57</v>
      </c>
      <c r="G11" s="2">
        <v>47</v>
      </c>
      <c r="H11" s="2">
        <v>31</v>
      </c>
      <c r="I11" s="2">
        <v>34</v>
      </c>
    </row>
    <row r="12" spans="1:9" x14ac:dyDescent="0.3">
      <c r="A12" s="146"/>
      <c r="B12" s="9" t="s">
        <v>6</v>
      </c>
      <c r="C12" s="2">
        <v>766</v>
      </c>
      <c r="D12" s="2">
        <v>721</v>
      </c>
      <c r="E12" s="2">
        <v>640</v>
      </c>
      <c r="F12" s="2">
        <v>668</v>
      </c>
      <c r="G12" s="2">
        <v>552</v>
      </c>
      <c r="H12" s="2">
        <v>364</v>
      </c>
      <c r="I12" s="2">
        <v>400</v>
      </c>
    </row>
    <row r="13" spans="1:9" x14ac:dyDescent="0.3">
      <c r="A13" s="147" t="s">
        <v>123</v>
      </c>
      <c r="B13" s="5" t="s">
        <v>6</v>
      </c>
      <c r="C13" s="2">
        <v>74964</v>
      </c>
      <c r="D13" s="2">
        <v>73982</v>
      </c>
      <c r="E13" s="2">
        <v>77268</v>
      </c>
      <c r="F13" s="2">
        <v>70303</v>
      </c>
      <c r="G13" s="2">
        <v>72368</v>
      </c>
      <c r="H13" s="2">
        <v>73587</v>
      </c>
      <c r="I13" s="2">
        <v>67164</v>
      </c>
    </row>
    <row r="14" spans="1:9" ht="16.5" x14ac:dyDescent="0.3">
      <c r="A14" s="148"/>
      <c r="B14" s="56" t="s">
        <v>5</v>
      </c>
      <c r="C14" s="57">
        <v>6447</v>
      </c>
      <c r="D14" s="57">
        <v>6362</v>
      </c>
      <c r="E14" s="57">
        <v>6645</v>
      </c>
      <c r="F14" s="57">
        <v>6046</v>
      </c>
      <c r="G14" s="57">
        <v>6224</v>
      </c>
      <c r="H14" s="57">
        <v>6328</v>
      </c>
      <c r="I14" s="57">
        <v>5776</v>
      </c>
    </row>
    <row r="15" spans="1:9" ht="17.25" customHeight="1" x14ac:dyDescent="0.35">
      <c r="A15" s="129" t="s">
        <v>110</v>
      </c>
      <c r="B15" s="129"/>
      <c r="C15" s="129"/>
      <c r="D15" s="129"/>
      <c r="E15" s="129"/>
      <c r="F15" s="129"/>
      <c r="G15" s="129"/>
      <c r="H15" s="129"/>
      <c r="I15" s="129"/>
    </row>
    <row r="16" spans="1:9" ht="17.25" customHeight="1" x14ac:dyDescent="0.3">
      <c r="A16" s="140" t="s">
        <v>40</v>
      </c>
      <c r="B16" s="141"/>
      <c r="C16" s="141"/>
      <c r="D16" s="142"/>
      <c r="E16" s="133">
        <v>2014</v>
      </c>
      <c r="F16" s="134"/>
      <c r="G16" s="134"/>
      <c r="H16" s="134"/>
      <c r="I16" s="134"/>
    </row>
    <row r="17" spans="1:12" ht="17.25" customHeight="1" x14ac:dyDescent="0.3">
      <c r="A17" s="137" t="s">
        <v>38</v>
      </c>
      <c r="B17" s="138"/>
      <c r="C17" s="138"/>
      <c r="D17" s="139"/>
      <c r="E17" s="135" t="s">
        <v>5</v>
      </c>
      <c r="F17" s="136"/>
      <c r="G17" s="136"/>
      <c r="H17" s="136"/>
      <c r="I17" s="136"/>
    </row>
    <row r="18" spans="1:12" ht="32.25" customHeight="1" x14ac:dyDescent="0.3">
      <c r="A18" s="125"/>
      <c r="B18" s="126"/>
      <c r="C18" s="126"/>
      <c r="D18" s="127"/>
      <c r="E18" s="15" t="s">
        <v>33</v>
      </c>
      <c r="F18" s="2" t="s">
        <v>34</v>
      </c>
      <c r="G18" s="2" t="s">
        <v>35</v>
      </c>
      <c r="H18" s="2" t="s">
        <v>36</v>
      </c>
      <c r="I18" s="57" t="s">
        <v>54</v>
      </c>
    </row>
    <row r="19" spans="1:12" ht="15" customHeight="1" x14ac:dyDescent="0.3">
      <c r="A19" s="125" t="s">
        <v>0</v>
      </c>
      <c r="B19" s="126"/>
      <c r="C19" s="126"/>
      <c r="D19" s="127"/>
      <c r="E19" s="2">
        <v>546</v>
      </c>
      <c r="F19" s="2">
        <v>1917</v>
      </c>
      <c r="G19" s="2">
        <v>73</v>
      </c>
      <c r="H19" s="2">
        <v>214</v>
      </c>
      <c r="I19" s="57">
        <v>2751</v>
      </c>
    </row>
    <row r="20" spans="1:12" ht="16.5" x14ac:dyDescent="0.3">
      <c r="A20" s="125" t="s">
        <v>2</v>
      </c>
      <c r="B20" s="126"/>
      <c r="C20" s="126"/>
      <c r="D20" s="127"/>
      <c r="E20" s="2">
        <v>1021</v>
      </c>
      <c r="F20" s="2">
        <v>59</v>
      </c>
      <c r="G20" s="2">
        <v>343</v>
      </c>
      <c r="H20" s="2">
        <v>36</v>
      </c>
      <c r="I20" s="57">
        <v>1459</v>
      </c>
    </row>
    <row r="21" spans="1:12" ht="16.5" x14ac:dyDescent="0.3">
      <c r="A21" s="125" t="s">
        <v>1</v>
      </c>
      <c r="B21" s="126"/>
      <c r="C21" s="126"/>
      <c r="D21" s="127"/>
      <c r="E21" s="2">
        <v>677</v>
      </c>
      <c r="F21" s="2">
        <v>0</v>
      </c>
      <c r="G21" s="2">
        <v>436</v>
      </c>
      <c r="H21" s="2">
        <v>16</v>
      </c>
      <c r="I21" s="57">
        <v>1129</v>
      </c>
    </row>
    <row r="22" spans="1:12" ht="16.5" x14ac:dyDescent="0.3">
      <c r="A22" s="125" t="s">
        <v>3</v>
      </c>
      <c r="B22" s="126"/>
      <c r="C22" s="126"/>
      <c r="D22" s="127"/>
      <c r="E22" s="2">
        <v>346</v>
      </c>
      <c r="F22" s="2">
        <v>0</v>
      </c>
      <c r="G22" s="2">
        <v>55</v>
      </c>
      <c r="H22" s="2">
        <v>2</v>
      </c>
      <c r="I22" s="57">
        <v>403</v>
      </c>
    </row>
    <row r="23" spans="1:12" ht="16.5" x14ac:dyDescent="0.3">
      <c r="A23" s="125" t="s">
        <v>108</v>
      </c>
      <c r="B23" s="126"/>
      <c r="C23" s="126"/>
      <c r="D23" s="127"/>
      <c r="E23" s="2">
        <v>0</v>
      </c>
      <c r="F23" s="2">
        <v>0</v>
      </c>
      <c r="G23" s="2">
        <v>34</v>
      </c>
      <c r="H23" s="2">
        <v>0</v>
      </c>
      <c r="I23" s="57">
        <v>34</v>
      </c>
    </row>
    <row r="24" spans="1:12" ht="16.5" x14ac:dyDescent="0.3">
      <c r="A24" s="130" t="s">
        <v>54</v>
      </c>
      <c r="B24" s="131"/>
      <c r="C24" s="131"/>
      <c r="D24" s="132"/>
      <c r="E24" s="57">
        <v>2591</v>
      </c>
      <c r="F24" s="57">
        <v>1976</v>
      </c>
      <c r="G24" s="57">
        <v>941</v>
      </c>
      <c r="H24" s="57">
        <v>268</v>
      </c>
      <c r="I24" s="57">
        <v>5776</v>
      </c>
    </row>
    <row r="25" spans="1:12" ht="17.25" customHeight="1" x14ac:dyDescent="0.3">
      <c r="A25" s="150" t="s">
        <v>38</v>
      </c>
      <c r="B25" s="151"/>
      <c r="C25" s="151"/>
      <c r="D25" s="152"/>
      <c r="E25" s="135" t="s">
        <v>107</v>
      </c>
      <c r="F25" s="136"/>
      <c r="G25" s="136"/>
      <c r="H25" s="136"/>
      <c r="I25" s="136"/>
      <c r="J25" s="75"/>
      <c r="K25" s="75"/>
      <c r="L25" s="75"/>
    </row>
    <row r="26" spans="1:12" ht="30" x14ac:dyDescent="0.3">
      <c r="A26" s="125"/>
      <c r="B26" s="126"/>
      <c r="C26" s="126"/>
      <c r="D26" s="127"/>
      <c r="E26" s="15" t="s">
        <v>33</v>
      </c>
      <c r="F26" s="2" t="s">
        <v>34</v>
      </c>
      <c r="G26" s="2" t="s">
        <v>35</v>
      </c>
      <c r="H26" s="2" t="s">
        <v>36</v>
      </c>
      <c r="I26" s="57" t="s">
        <v>54</v>
      </c>
    </row>
    <row r="27" spans="1:12" ht="16.5" x14ac:dyDescent="0.3">
      <c r="A27" s="125" t="s">
        <v>0</v>
      </c>
      <c r="B27" s="126"/>
      <c r="C27" s="126"/>
      <c r="D27" s="127"/>
      <c r="E27" s="2">
        <v>6353</v>
      </c>
      <c r="F27" s="2">
        <v>22290</v>
      </c>
      <c r="G27" s="2">
        <v>849</v>
      </c>
      <c r="H27" s="2">
        <v>2493</v>
      </c>
      <c r="I27" s="57">
        <v>31985</v>
      </c>
    </row>
    <row r="28" spans="1:12" ht="16.5" x14ac:dyDescent="0.3">
      <c r="A28" s="125" t="s">
        <v>2</v>
      </c>
      <c r="B28" s="126"/>
      <c r="C28" s="126"/>
      <c r="D28" s="127"/>
      <c r="E28" s="2">
        <v>11872</v>
      </c>
      <c r="F28" s="2">
        <v>687</v>
      </c>
      <c r="G28" s="2">
        <v>3991</v>
      </c>
      <c r="H28" s="2">
        <v>418</v>
      </c>
      <c r="I28" s="57">
        <v>16968</v>
      </c>
    </row>
    <row r="29" spans="1:12" ht="16.5" x14ac:dyDescent="0.3">
      <c r="A29" s="125" t="s">
        <v>1</v>
      </c>
      <c r="B29" s="126"/>
      <c r="C29" s="126"/>
      <c r="D29" s="127"/>
      <c r="E29" s="2">
        <v>7873</v>
      </c>
      <c r="F29" s="2">
        <v>0</v>
      </c>
      <c r="G29" s="2">
        <v>5068</v>
      </c>
      <c r="H29" s="2">
        <v>181</v>
      </c>
      <c r="I29" s="57">
        <v>13122</v>
      </c>
    </row>
    <row r="30" spans="1:12" ht="16.5" x14ac:dyDescent="0.3">
      <c r="A30" s="125" t="s">
        <v>3</v>
      </c>
      <c r="B30" s="126"/>
      <c r="C30" s="126"/>
      <c r="D30" s="127"/>
      <c r="E30" s="2">
        <v>4025</v>
      </c>
      <c r="F30" s="2">
        <v>0</v>
      </c>
      <c r="G30" s="2">
        <v>636</v>
      </c>
      <c r="H30" s="2">
        <v>27</v>
      </c>
      <c r="I30" s="57">
        <v>4688</v>
      </c>
    </row>
    <row r="31" spans="1:12" ht="16.5" x14ac:dyDescent="0.3">
      <c r="A31" s="125" t="s">
        <v>108</v>
      </c>
      <c r="B31" s="126"/>
      <c r="C31" s="126"/>
      <c r="D31" s="127"/>
      <c r="E31" s="2">
        <v>0</v>
      </c>
      <c r="F31" s="2">
        <v>0</v>
      </c>
      <c r="G31" s="2">
        <v>400</v>
      </c>
      <c r="H31" s="2">
        <v>0</v>
      </c>
      <c r="I31" s="57">
        <v>400</v>
      </c>
    </row>
    <row r="32" spans="1:12" ht="16.5" x14ac:dyDescent="0.3">
      <c r="A32" s="125" t="s">
        <v>54</v>
      </c>
      <c r="B32" s="126"/>
      <c r="C32" s="126"/>
      <c r="D32" s="127"/>
      <c r="E32" s="57">
        <v>30124</v>
      </c>
      <c r="F32" s="57">
        <v>22977</v>
      </c>
      <c r="G32" s="57">
        <v>10945</v>
      </c>
      <c r="H32" s="57">
        <v>3118</v>
      </c>
      <c r="I32" s="57">
        <v>67164</v>
      </c>
    </row>
    <row r="33" spans="1:8" x14ac:dyDescent="0.3">
      <c r="C33" s="62"/>
      <c r="D33" s="62"/>
      <c r="E33" s="62"/>
      <c r="F33" s="62"/>
      <c r="G33" s="62"/>
      <c r="H33" s="62"/>
    </row>
    <row r="34" spans="1:8" x14ac:dyDescent="0.3">
      <c r="A34" s="16" t="s">
        <v>152</v>
      </c>
    </row>
    <row r="35" spans="1:8" ht="33.75" customHeight="1" x14ac:dyDescent="0.3">
      <c r="A35" s="149" t="s">
        <v>162</v>
      </c>
      <c r="B35" s="149"/>
      <c r="C35" s="149"/>
      <c r="D35" s="149"/>
      <c r="E35" s="149"/>
      <c r="F35" s="149"/>
      <c r="G35" s="149"/>
      <c r="H35" s="71"/>
    </row>
    <row r="36" spans="1:8" ht="24" customHeight="1" x14ac:dyDescent="0.3">
      <c r="A36" s="143" t="s">
        <v>111</v>
      </c>
      <c r="B36" s="143"/>
      <c r="C36" s="143"/>
      <c r="D36" s="143"/>
      <c r="E36" s="143"/>
      <c r="F36" s="143"/>
      <c r="G36" s="143"/>
      <c r="H36" s="70"/>
    </row>
    <row r="37" spans="1:8" ht="27.75" customHeight="1" x14ac:dyDescent="0.3">
      <c r="A37" s="143" t="s">
        <v>154</v>
      </c>
      <c r="B37" s="143"/>
      <c r="C37" s="143"/>
      <c r="D37" s="143"/>
      <c r="E37" s="143"/>
      <c r="F37" s="143"/>
      <c r="G37" s="143"/>
      <c r="H37" s="69"/>
    </row>
    <row r="38" spans="1:8" ht="21.75" customHeight="1" x14ac:dyDescent="0.3">
      <c r="A38" s="73" t="s">
        <v>131</v>
      </c>
      <c r="B38" s="74"/>
      <c r="C38" s="74"/>
      <c r="D38" s="74"/>
      <c r="E38" s="74"/>
      <c r="F38" s="74"/>
      <c r="G38" s="74"/>
    </row>
  </sheetData>
  <sheetProtection algorithmName="SHA-512" hashValue="VzKS7WZO838dnWnOgmTvcgjO1+P13eWh6dq7kHc+vM+cO23PMG923glwLXo3zOIUdPYmjkeW7NEIglUZdhHEJw==" saltValue="jBDsaFcUcFV/aMEyZBe6lA==" spinCount="100000" sheet="1" objects="1" scenarios="1"/>
  <mergeCells count="31">
    <mergeCell ref="A36:G36"/>
    <mergeCell ref="A37:G37"/>
    <mergeCell ref="A3:A4"/>
    <mergeCell ref="A5:A6"/>
    <mergeCell ref="A7:A8"/>
    <mergeCell ref="A9:A10"/>
    <mergeCell ref="A11:A12"/>
    <mergeCell ref="A13:A14"/>
    <mergeCell ref="A35:G35"/>
    <mergeCell ref="A31:D31"/>
    <mergeCell ref="A32:D32"/>
    <mergeCell ref="A25:D25"/>
    <mergeCell ref="E25:I25"/>
    <mergeCell ref="A30:D30"/>
    <mergeCell ref="A29:D29"/>
    <mergeCell ref="A28:D28"/>
    <mergeCell ref="A1:I1"/>
    <mergeCell ref="A15:I15"/>
    <mergeCell ref="A24:D24"/>
    <mergeCell ref="A23:D23"/>
    <mergeCell ref="A22:D22"/>
    <mergeCell ref="A21:D21"/>
    <mergeCell ref="E16:I16"/>
    <mergeCell ref="E17:I17"/>
    <mergeCell ref="A17:D17"/>
    <mergeCell ref="A16:D16"/>
    <mergeCell ref="A27:D27"/>
    <mergeCell ref="A26:D26"/>
    <mergeCell ref="A20:D20"/>
    <mergeCell ref="A19:D19"/>
    <mergeCell ref="A18:D18"/>
  </mergeCells>
  <pageMargins left="0.23622047244094491" right="0.23622047244094491" top="0.94488188976377963" bottom="0.74803149606299213" header="0.31496062992125984" footer="0.31496062992125984"/>
  <pageSetup paperSize="9" scale="78" orientation="portrait" r:id="rId1"/>
  <headerFooter>
    <oddHeader>&amp;L&amp;G</oddHeader>
    <oddFooter xml:space="preserve">&amp;C&amp;"Trebuchet MS,Normal"&amp;K01+042Synthèse produite par l'Oreges Centre-Val de Loire, version du 31 décembre 2016.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Intro</vt:lpstr>
      <vt:lpstr>Meta_prod</vt:lpstr>
      <vt:lpstr>Production</vt:lpstr>
      <vt:lpstr>Consommation</vt:lpstr>
      <vt:lpstr>Meta_prod!Zone_d_impression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Poux</dc:creator>
  <cp:lastModifiedBy>Adeline Poux</cp:lastModifiedBy>
  <cp:lastPrinted>2017-01-30T15:59:40Z</cp:lastPrinted>
  <dcterms:created xsi:type="dcterms:W3CDTF">2014-12-08T15:19:12Z</dcterms:created>
  <dcterms:modified xsi:type="dcterms:W3CDTF">2017-02-28T11:16:01Z</dcterms:modified>
</cp:coreProperties>
</file>